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ap47-f001\Relaciones Institucionales\Transparencia Activa\Ejecución Presupuestaria\"/>
    </mc:Choice>
  </mc:AlternateContent>
  <xr:revisionPtr revIDLastSave="0" documentId="8_{E1DB120A-AEA2-4F9F-A57F-B3AA8E8A4F67}" xr6:coauthVersionLast="47" xr6:coauthVersionMax="47" xr10:uidLastSave="{00000000-0000-0000-0000-000000000000}"/>
  <bookViews>
    <workbookView xWindow="-120" yWindow="-120" windowWidth="29040" windowHeight="15720" xr2:uid="{F3A62A80-8244-4E6E-A04D-989002461AC6}"/>
  </bookViews>
  <sheets>
    <sheet name="Ejecución Presupuestari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53" i="2" l="1"/>
  <c r="U53" i="2"/>
  <c r="V52" i="2"/>
  <c r="W52" i="2" s="1"/>
  <c r="G52" i="2"/>
  <c r="U52" i="2" s="1"/>
  <c r="W51" i="2"/>
  <c r="U51" i="2"/>
  <c r="V49" i="2"/>
  <c r="W49" i="2" s="1"/>
  <c r="T49" i="2"/>
  <c r="U49" i="2" s="1"/>
  <c r="G49" i="2"/>
  <c r="V47" i="2"/>
  <c r="T47" i="2"/>
  <c r="G47" i="2"/>
  <c r="W46" i="2"/>
  <c r="U46" i="2"/>
  <c r="W45" i="2"/>
  <c r="U45" i="2"/>
  <c r="V44" i="2"/>
  <c r="W44" i="2" s="1"/>
  <c r="T44" i="2"/>
  <c r="T43" i="2" s="1"/>
  <c r="U43" i="2" s="1"/>
  <c r="G44" i="2"/>
  <c r="W42" i="2"/>
  <c r="U42" i="2"/>
  <c r="W41" i="2"/>
  <c r="V41" i="2"/>
  <c r="T41" i="2"/>
  <c r="U41" i="2" s="1"/>
  <c r="G41" i="2"/>
  <c r="W40" i="2"/>
  <c r="U40" i="2"/>
  <c r="W39" i="2"/>
  <c r="U39" i="2"/>
  <c r="W38" i="2"/>
  <c r="U38" i="2"/>
  <c r="W37" i="2"/>
  <c r="U37" i="2"/>
  <c r="W36" i="2"/>
  <c r="U36" i="2"/>
  <c r="V35" i="2"/>
  <c r="W35" i="2"/>
  <c r="T35" i="2"/>
  <c r="U35" i="2"/>
  <c r="G35" i="2"/>
  <c r="W34" i="2"/>
  <c r="U34" i="2"/>
  <c r="W33" i="2"/>
  <c r="U33" i="2"/>
  <c r="W32" i="2"/>
  <c r="U32" i="2"/>
  <c r="W31" i="2"/>
  <c r="U31" i="2"/>
  <c r="W30" i="2"/>
  <c r="U30" i="2"/>
  <c r="W29" i="2"/>
  <c r="U29" i="2"/>
  <c r="W28" i="2"/>
  <c r="U28" i="2"/>
  <c r="W27" i="2"/>
  <c r="U27" i="2"/>
  <c r="V26" i="2"/>
  <c r="W26" i="2" s="1"/>
  <c r="T26" i="2"/>
  <c r="G26" i="2"/>
  <c r="U26" i="2" s="1"/>
  <c r="W25" i="2"/>
  <c r="U25" i="2"/>
  <c r="W23" i="2"/>
  <c r="U23" i="2"/>
  <c r="W22" i="2"/>
  <c r="U22" i="2"/>
  <c r="W21" i="2"/>
  <c r="U21" i="2"/>
  <c r="W19" i="2"/>
  <c r="U19" i="2"/>
  <c r="W18" i="2"/>
  <c r="U18" i="2"/>
  <c r="W17" i="2"/>
  <c r="U17" i="2"/>
  <c r="V16" i="2"/>
  <c r="T16" i="2"/>
  <c r="G16" i="2"/>
  <c r="W16" i="2" s="1"/>
  <c r="W15" i="2"/>
  <c r="U15" i="2"/>
  <c r="W14" i="2"/>
  <c r="U14" i="2"/>
  <c r="W13" i="2"/>
  <c r="U13" i="2"/>
  <c r="W12" i="2"/>
  <c r="U12" i="2"/>
  <c r="V11" i="2"/>
  <c r="V10" i="2" s="1"/>
  <c r="T11" i="2"/>
  <c r="T10" i="2"/>
  <c r="G11" i="2"/>
  <c r="G10" i="2" s="1"/>
  <c r="G9" i="2" s="1"/>
  <c r="G43" i="2"/>
  <c r="T9" i="2" l="1"/>
  <c r="U9" i="2" s="1"/>
  <c r="W10" i="2"/>
  <c r="U11" i="2"/>
  <c r="U16" i="2"/>
  <c r="U44" i="2"/>
  <c r="W11" i="2"/>
  <c r="U10" i="2"/>
  <c r="V43" i="2"/>
  <c r="W43" i="2" s="1"/>
  <c r="V9" i="2" l="1"/>
  <c r="W9" i="2" s="1"/>
</calcChain>
</file>

<file path=xl/sharedStrings.xml><?xml version="1.0" encoding="utf-8"?>
<sst xmlns="http://schemas.openxmlformats.org/spreadsheetml/2006/main" count="86" uniqueCount="55">
  <si>
    <t>Gastos en Personal</t>
  </si>
  <si>
    <t>Bienes de Consumo</t>
  </si>
  <si>
    <t>Servicios No Personales</t>
  </si>
  <si>
    <t>Transferencias</t>
  </si>
  <si>
    <t>EJECUCION PRESUPUESTARIA POR OBJETO DEL GASTO CONSOLIDADO AL 31 DE JULIO</t>
  </si>
  <si>
    <t>COMPROMISO ACUMULADO Y DEVENGADO ACUMULADO A JULIO</t>
  </si>
  <si>
    <t>Acumulado a Enero</t>
  </si>
  <si>
    <t>Acumulado a Febrero</t>
  </si>
  <si>
    <t>Acumulado a marzo</t>
  </si>
  <si>
    <t>Acumulado a Abril</t>
  </si>
  <si>
    <t>Acumulado a Mayo</t>
  </si>
  <si>
    <t>Acumulado a Junio</t>
  </si>
  <si>
    <t>Acumulado a Julio</t>
  </si>
  <si>
    <t>Fte</t>
  </si>
  <si>
    <t>In</t>
  </si>
  <si>
    <t>Pp</t>
  </si>
  <si>
    <t>Principal Desc.</t>
  </si>
  <si>
    <t>Crédito Vigente</t>
  </si>
  <si>
    <t>Compromiso</t>
  </si>
  <si>
    <t>Devengado</t>
  </si>
  <si>
    <t>% Ejecución Compromiso</t>
  </si>
  <si>
    <t>% Ejecución Devengado</t>
  </si>
  <si>
    <t>TOTAL GENERAL PRESUPUESTO 2025</t>
  </si>
  <si>
    <t>Tesoro Nacional</t>
  </si>
  <si>
    <t>Personal Permanente</t>
  </si>
  <si>
    <t>Servicios Extraordinarios</t>
  </si>
  <si>
    <t>Asistencia Social al Personal</t>
  </si>
  <si>
    <t>Personal contratado</t>
  </si>
  <si>
    <t>Productos Alimenticios, Agropecuarios y Forestales</t>
  </si>
  <si>
    <t>Textiles y Vestuario</t>
  </si>
  <si>
    <t>Productos de Papel, Cartón e Impresos</t>
  </si>
  <si>
    <t>Productos de Cuero y Caucho</t>
  </si>
  <si>
    <t xml:space="preserve"> -,-</t>
  </si>
  <si>
    <t>Productos Químicos, Combustibles y Lubricantes</t>
  </si>
  <si>
    <t>Productos de Minerales No Metálicos</t>
  </si>
  <si>
    <t>Productos Metálicos</t>
  </si>
  <si>
    <t>Minerales</t>
  </si>
  <si>
    <t>Otros Bienes de Consumo</t>
  </si>
  <si>
    <t>Servicios Básicos</t>
  </si>
  <si>
    <t>Alquileres y Derechos</t>
  </si>
  <si>
    <t>Mantenimiento, Reparación y Limpieza</t>
  </si>
  <si>
    <t>Servicios Técnicos y Profesionales</t>
  </si>
  <si>
    <t>Servicios Comerciales y Financieros</t>
  </si>
  <si>
    <t>Pasajes y Viáticos</t>
  </si>
  <si>
    <t>Impuestos, Derechos, Tasas y Juicios</t>
  </si>
  <si>
    <t>Otros Servicios</t>
  </si>
  <si>
    <t xml:space="preserve"> Bienes de Uso</t>
  </si>
  <si>
    <t>Bienes preexistentes</t>
  </si>
  <si>
    <t>Construcciones</t>
  </si>
  <si>
    <t>Maquinaria y Equipo</t>
  </si>
  <si>
    <t>Libros, Revistas y Otros Elementos Coleccionables</t>
  </si>
  <si>
    <t>Activos Intangibles</t>
  </si>
  <si>
    <t>Transf. al Sector Privado para Financiar Gastos Corrientes</t>
  </si>
  <si>
    <t>Recursos con Afectación Específica</t>
  </si>
  <si>
    <t>Productos de papel, cartón e impresos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</si>
</sst>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0" formatCode="_ &quot;$&quot;\ * #,##0.00_ ;_ &quot;$&quot;\ * \-#,##0.00_ ;_ &quot;$&quot;\ * &quot;-&quot;??_ ;_ @_ "/>
    <numFmt numFmtId="171" formatCode="_ * #,##0.00_ ;_ * \-#,##0.00_ ;_ * &quot;-&quot;??_ ;_ @_ "/>
  </numFmts>
  <fonts count="8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7"/>
      <color indexed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10">
    <xf numFmtId="0" fontId="0" fillId="0" borderId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</cellStyleXfs>
  <cellXfs count="69"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4" fillId="0" borderId="11" xfId="0" applyNumberFormat="1" applyFont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right" vertical="center" wrapText="1"/>
    </xf>
    <xf numFmtId="3" fontId="4" fillId="2" borderId="14" xfId="0" applyNumberFormat="1" applyFont="1" applyFill="1" applyBorder="1" applyAlignment="1">
      <alignment horizontal="right" vertical="center" wrapText="1"/>
    </xf>
    <xf numFmtId="3" fontId="4" fillId="2" borderId="17" xfId="0" applyNumberFormat="1" applyFont="1" applyFill="1" applyBorder="1" applyAlignment="1">
      <alignment horizontal="right" vertical="center" wrapText="1"/>
    </xf>
    <xf numFmtId="10" fontId="4" fillId="2" borderId="17" xfId="0" applyNumberFormat="1" applyFont="1" applyFill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right" vertical="center" wrapText="1"/>
    </xf>
    <xf numFmtId="3" fontId="4" fillId="0" borderId="19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5" fillId="0" borderId="13" xfId="0" applyNumberFormat="1" applyFont="1" applyBorder="1" applyAlignment="1">
      <alignment horizontal="right" vertical="top" wrapText="1"/>
    </xf>
    <xf numFmtId="3" fontId="5" fillId="0" borderId="14" xfId="0" applyNumberFormat="1" applyFont="1" applyBorder="1" applyAlignment="1">
      <alignment horizontal="right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0" xfId="0" applyNumberFormat="1" applyFont="1" applyAlignment="1">
      <alignment horizontal="right" vertical="top" wrapText="1"/>
    </xf>
    <xf numFmtId="3" fontId="5" fillId="0" borderId="20" xfId="0" applyNumberFormat="1" applyFont="1" applyBorder="1" applyAlignment="1">
      <alignment horizontal="left" vertical="top" wrapText="1"/>
    </xf>
    <xf numFmtId="3" fontId="5" fillId="0" borderId="17" xfId="0" applyNumberFormat="1" applyFont="1" applyBorder="1" applyAlignment="1">
      <alignment horizontal="right" vertical="top" wrapText="1"/>
    </xf>
    <xf numFmtId="10" fontId="5" fillId="0" borderId="17" xfId="0" applyNumberFormat="1" applyFont="1" applyBorder="1" applyAlignment="1">
      <alignment horizontal="center" vertical="top" wrapText="1"/>
    </xf>
    <xf numFmtId="3" fontId="5" fillId="0" borderId="0" xfId="0" applyNumberFormat="1" applyFont="1" applyAlignment="1">
      <alignment horizontal="left" vertical="top" wrapText="1"/>
    </xf>
    <xf numFmtId="3" fontId="5" fillId="0" borderId="21" xfId="0" applyNumberFormat="1" applyFont="1" applyBorder="1" applyAlignment="1">
      <alignment horizontal="right" vertical="top" wrapText="1"/>
    </xf>
    <xf numFmtId="3" fontId="4" fillId="0" borderId="22" xfId="0" applyNumberFormat="1" applyFont="1" applyBorder="1" applyAlignment="1">
      <alignment horizontal="right" vertical="top" wrapText="1"/>
    </xf>
    <xf numFmtId="3" fontId="5" fillId="0" borderId="23" xfId="0" applyNumberFormat="1" applyFont="1" applyBorder="1" applyAlignment="1">
      <alignment horizontal="left" vertical="top" wrapText="1"/>
    </xf>
    <xf numFmtId="3" fontId="4" fillId="0" borderId="25" xfId="0" applyNumberFormat="1" applyFont="1" applyBorder="1" applyAlignment="1">
      <alignment horizontal="right" vertical="top" wrapText="1"/>
    </xf>
    <xf numFmtId="10" fontId="4" fillId="0" borderId="25" xfId="0" applyNumberFormat="1" applyFont="1" applyBorder="1" applyAlignment="1">
      <alignment horizontal="center" vertical="top" wrapText="1"/>
    </xf>
    <xf numFmtId="10" fontId="4" fillId="0" borderId="26" xfId="0" applyNumberFormat="1" applyFont="1" applyBorder="1" applyAlignment="1">
      <alignment horizontal="center" vertical="top" wrapText="1"/>
    </xf>
    <xf numFmtId="3" fontId="5" fillId="0" borderId="27" xfId="0" applyNumberFormat="1" applyFont="1" applyBorder="1" applyAlignment="1">
      <alignment horizontal="right" vertical="top" wrapText="1"/>
    </xf>
    <xf numFmtId="3" fontId="4" fillId="0" borderId="14" xfId="0" applyNumberFormat="1" applyFont="1" applyBorder="1" applyAlignment="1">
      <alignment horizontal="right" vertical="top" wrapText="1"/>
    </xf>
    <xf numFmtId="3" fontId="5" fillId="0" borderId="20" xfId="0" applyNumberFormat="1" applyFont="1" applyBorder="1" applyAlignment="1">
      <alignment horizontal="left" vertical="center" wrapText="1"/>
    </xf>
    <xf numFmtId="3" fontId="5" fillId="0" borderId="28" xfId="0" applyNumberFormat="1" applyFont="1" applyBorder="1" applyAlignment="1">
      <alignment horizontal="right" vertical="top" wrapText="1"/>
    </xf>
    <xf numFmtId="3" fontId="5" fillId="0" borderId="29" xfId="0" applyNumberFormat="1" applyFont="1" applyBorder="1" applyAlignment="1">
      <alignment horizontal="right" vertical="top" wrapText="1"/>
    </xf>
    <xf numFmtId="10" fontId="5" fillId="0" borderId="30" xfId="0" applyNumberFormat="1" applyFont="1" applyBorder="1" applyAlignment="1">
      <alignment horizontal="center" vertical="top" wrapText="1"/>
    </xf>
    <xf numFmtId="3" fontId="5" fillId="0" borderId="30" xfId="0" applyNumberFormat="1" applyFont="1" applyBorder="1" applyAlignment="1">
      <alignment horizontal="right" vertical="top" wrapText="1"/>
    </xf>
    <xf numFmtId="3" fontId="4" fillId="0" borderId="12" xfId="0" applyNumberFormat="1" applyFont="1" applyBorder="1" applyAlignment="1">
      <alignment horizontal="right" vertical="top" wrapText="1"/>
    </xf>
    <xf numFmtId="10" fontId="4" fillId="0" borderId="12" xfId="0" applyNumberFormat="1" applyFont="1" applyBorder="1" applyAlignment="1">
      <alignment horizontal="center" vertical="top" wrapText="1"/>
    </xf>
    <xf numFmtId="3" fontId="4" fillId="0" borderId="13" xfId="0" applyNumberFormat="1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left" vertical="center" wrapText="1"/>
    </xf>
    <xf numFmtId="3" fontId="5" fillId="0" borderId="17" xfId="0" applyNumberFormat="1" applyFont="1" applyBorder="1" applyAlignment="1">
      <alignment horizontal="right" vertical="center" wrapText="1"/>
    </xf>
    <xf numFmtId="3" fontId="5" fillId="0" borderId="12" xfId="0" applyNumberFormat="1" applyFont="1" applyBorder="1" applyAlignment="1">
      <alignment horizontal="left" vertical="top" wrapText="1"/>
    </xf>
    <xf numFmtId="0" fontId="0" fillId="0" borderId="33" xfId="0" applyBorder="1"/>
    <xf numFmtId="0" fontId="0" fillId="0" borderId="34" xfId="0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35" xfId="0" applyBorder="1" applyAlignment="1">
      <alignment horizontal="left"/>
    </xf>
    <xf numFmtId="0" fontId="0" fillId="0" borderId="36" xfId="0" applyBorder="1"/>
    <xf numFmtId="0" fontId="0" fillId="0" borderId="36" xfId="0" applyBorder="1" applyAlignment="1">
      <alignment horizontal="center"/>
    </xf>
    <xf numFmtId="3" fontId="6" fillId="0" borderId="0" xfId="0" applyNumberFormat="1" applyFont="1" applyAlignment="1">
      <alignment horizontal="right" vertical="center" wrapText="1"/>
    </xf>
    <xf numFmtId="3" fontId="4" fillId="0" borderId="15" xfId="0" applyNumberFormat="1" applyFont="1" applyBorder="1" applyAlignment="1">
      <alignment horizontal="left" vertical="center" wrapText="1"/>
    </xf>
    <xf numFmtId="3" fontId="4" fillId="0" borderId="16" xfId="0" applyNumberFormat="1" applyFont="1" applyBorder="1" applyAlignment="1">
      <alignment horizontal="left" vertical="center" wrapText="1"/>
    </xf>
    <xf numFmtId="3" fontId="4" fillId="2" borderId="31" xfId="0" applyNumberFormat="1" applyFont="1" applyFill="1" applyBorder="1" applyAlignment="1">
      <alignment horizontal="left" vertical="center" wrapText="1"/>
    </xf>
    <xf numFmtId="3" fontId="4" fillId="2" borderId="32" xfId="0" applyNumberFormat="1" applyFont="1" applyFill="1" applyBorder="1" applyAlignment="1">
      <alignment horizontal="left" vertical="center" wrapText="1"/>
    </xf>
    <xf numFmtId="3" fontId="4" fillId="0" borderId="19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2" borderId="15" xfId="0" applyNumberFormat="1" applyFont="1" applyFill="1" applyBorder="1" applyAlignment="1">
      <alignment horizontal="left" vertical="center" wrapText="1"/>
    </xf>
    <xf numFmtId="3" fontId="4" fillId="2" borderId="16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Border="1" applyAlignment="1">
      <alignment horizontal="left" vertical="center" wrapText="1"/>
    </xf>
    <xf numFmtId="3" fontId="4" fillId="0" borderId="24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0">
    <cellStyle name="Millares 2" xfId="1" xr:uid="{BFFE5E03-8601-429B-9420-874C28E46FA6}"/>
    <cellStyle name="Millares 2 2" xfId="2" xr:uid="{5E259FC4-F9CA-44F4-9AB5-03F7BD743EEA}"/>
    <cellStyle name="Moneda 2" xfId="3" xr:uid="{FA4CC067-3F6B-4F23-8A73-8BF22DCD4C72}"/>
    <cellStyle name="Moneda 2 2" xfId="4" xr:uid="{F22BFB51-43F5-4AAD-BF29-F3FF23BDDFB3}"/>
    <cellStyle name="Normal" xfId="0" builtinId="0"/>
    <cellStyle name="Normal 2" xfId="5" xr:uid="{97E1FD18-D06D-45AE-8C6B-EC5A0B30E0E5}"/>
    <cellStyle name="Normal 3" xfId="6" xr:uid="{D6E159AF-C082-4A14-BC29-D9FC8A23921B}"/>
    <cellStyle name="Normal 4" xfId="7" xr:uid="{CD526594-3F6A-43B3-B042-D4766629F5C1}"/>
    <cellStyle name="Normal 5" xfId="8" xr:uid="{31CFB53B-0914-4823-9C94-8F763DE72919}"/>
    <cellStyle name="Porcentaje 2" xfId="9" xr:uid="{431A1B14-1F3E-4DFD-8FB7-B1993BFFE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4AF8B-B272-44EC-882C-19D1867463FA}">
  <sheetPr>
    <pageSetUpPr fitToPage="1"/>
  </sheetPr>
  <dimension ref="A2:W60"/>
  <sheetViews>
    <sheetView showGridLines="0" tabSelected="1" zoomScale="80" zoomScaleNormal="80" workbookViewId="0">
      <pane xSplit="7" topLeftCell="H1" activePane="topRight" state="frozen"/>
      <selection activeCell="A6" sqref="A6"/>
      <selection pane="topRight" activeCell="F22" sqref="F22"/>
    </sheetView>
  </sheetViews>
  <sheetFormatPr baseColWidth="10" defaultColWidth="9.140625" defaultRowHeight="12.75" x14ac:dyDescent="0.2"/>
  <cols>
    <col min="1" max="1" width="3" customWidth="1"/>
    <col min="2" max="2" width="4.140625" customWidth="1"/>
    <col min="3" max="3" width="2.5703125" customWidth="1"/>
    <col min="4" max="4" width="0.140625" style="2" customWidth="1"/>
    <col min="5" max="5" width="3.42578125" customWidth="1"/>
    <col min="6" max="6" width="56.5703125" style="2" bestFit="1" customWidth="1"/>
    <col min="7" max="19" width="18" customWidth="1"/>
    <col min="20" max="20" width="16.5703125" bestFit="1" customWidth="1"/>
    <col min="21" max="21" width="13.42578125" bestFit="1" customWidth="1"/>
    <col min="22" max="22" width="18.42578125" bestFit="1" customWidth="1"/>
    <col min="23" max="23" width="16.42578125" customWidth="1"/>
    <col min="24" max="24" width="12" bestFit="1" customWidth="1"/>
  </cols>
  <sheetData>
    <row r="2" spans="1:23" ht="22.5" customHeight="1" x14ac:dyDescent="0.25">
      <c r="A2" s="65" t="s">
        <v>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3" ht="24.75" customHeight="1" x14ac:dyDescent="0.25">
      <c r="B3" s="65" t="s">
        <v>5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3" ht="11.25" customHeight="1" x14ac:dyDescent="0.2"/>
    <row r="5" spans="1:23" x14ac:dyDescent="0.2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3" ht="13.5" thickBot="1" x14ac:dyDescent="0.25"/>
    <row r="7" spans="1:23" ht="15.75" customHeight="1" thickBot="1" x14ac:dyDescent="0.3">
      <c r="H7" s="66" t="s">
        <v>6</v>
      </c>
      <c r="I7" s="67"/>
      <c r="J7" s="66" t="s">
        <v>7</v>
      </c>
      <c r="K7" s="67"/>
      <c r="L7" s="66" t="s">
        <v>8</v>
      </c>
      <c r="M7" s="67"/>
      <c r="N7" s="66" t="s">
        <v>9</v>
      </c>
      <c r="O7" s="67"/>
      <c r="P7" s="66" t="s">
        <v>10</v>
      </c>
      <c r="Q7" s="67"/>
      <c r="R7" s="66" t="s">
        <v>11</v>
      </c>
      <c r="S7" s="67"/>
      <c r="T7" s="66" t="s">
        <v>12</v>
      </c>
      <c r="U7" s="68"/>
      <c r="V7" s="68"/>
      <c r="W7" s="67"/>
    </row>
    <row r="8" spans="1:23" ht="51.75" customHeight="1" thickBot="1" x14ac:dyDescent="0.25">
      <c r="B8" s="3" t="s">
        <v>13</v>
      </c>
      <c r="C8" s="4" t="s">
        <v>14</v>
      </c>
      <c r="D8" s="4"/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18</v>
      </c>
      <c r="K8" s="4" t="s">
        <v>19</v>
      </c>
      <c r="L8" s="4" t="s">
        <v>18</v>
      </c>
      <c r="M8" s="4" t="s">
        <v>19</v>
      </c>
      <c r="N8" s="4" t="s">
        <v>18</v>
      </c>
      <c r="O8" s="4" t="s">
        <v>19</v>
      </c>
      <c r="P8" s="4" t="s">
        <v>18</v>
      </c>
      <c r="Q8" s="4" t="s">
        <v>19</v>
      </c>
      <c r="R8" s="4" t="s">
        <v>18</v>
      </c>
      <c r="S8" s="4" t="s">
        <v>19</v>
      </c>
      <c r="T8" s="4" t="s">
        <v>18</v>
      </c>
      <c r="U8" s="4" t="s">
        <v>20</v>
      </c>
      <c r="V8" s="4" t="s">
        <v>19</v>
      </c>
      <c r="W8" s="4" t="s">
        <v>21</v>
      </c>
    </row>
    <row r="9" spans="1:23" ht="34.5" customHeight="1" x14ac:dyDescent="0.2">
      <c r="B9" s="5"/>
      <c r="C9" s="6"/>
      <c r="D9" s="7"/>
      <c r="E9" s="59" t="s">
        <v>22</v>
      </c>
      <c r="F9" s="60"/>
      <c r="G9" s="8">
        <f>+G10+G43</f>
        <v>689329019729</v>
      </c>
      <c r="H9" s="8">
        <v>47383996421.040009</v>
      </c>
      <c r="I9" s="8">
        <v>43838518869.450005</v>
      </c>
      <c r="J9" s="8">
        <v>95727951784.790009</v>
      </c>
      <c r="K9" s="8">
        <v>91311726025.030014</v>
      </c>
      <c r="L9" s="8">
        <v>144077489845.64001</v>
      </c>
      <c r="M9" s="8">
        <v>140137467496.23004</v>
      </c>
      <c r="N9" s="8">
        <v>196329911856.13</v>
      </c>
      <c r="O9" s="8">
        <v>190845856160.70001</v>
      </c>
      <c r="P9" s="8">
        <v>249126453747.13004</v>
      </c>
      <c r="Q9" s="8">
        <v>236594821816.03003</v>
      </c>
      <c r="R9" s="8">
        <v>327853082983.09991</v>
      </c>
      <c r="S9" s="8">
        <v>323128950659.83997</v>
      </c>
      <c r="T9" s="8">
        <f>+T10+T43</f>
        <v>383282684473.92999</v>
      </c>
      <c r="U9" s="9">
        <f t="shared" ref="U9:U19" si="0">+T9/G9</f>
        <v>0.55602284758679121</v>
      </c>
      <c r="V9" s="8">
        <f>+V10+V43</f>
        <v>378193781913.36005</v>
      </c>
      <c r="W9" s="10">
        <f t="shared" ref="W9:W19" si="1">+V9/G9</f>
        <v>0.54864044757906982</v>
      </c>
    </row>
    <row r="10" spans="1:23" ht="23.1" customHeight="1" x14ac:dyDescent="0.2">
      <c r="B10" s="11">
        <v>1</v>
      </c>
      <c r="C10" s="12"/>
      <c r="D10" s="61" t="s">
        <v>23</v>
      </c>
      <c r="E10" s="61"/>
      <c r="F10" s="62"/>
      <c r="G10" s="13">
        <f>+G11+G16+G26+G35+G41</f>
        <v>684069758994</v>
      </c>
      <c r="H10" s="13">
        <v>47243989392.76001</v>
      </c>
      <c r="I10" s="13">
        <v>43698511841.170006</v>
      </c>
      <c r="J10" s="13">
        <v>95425316386.190002</v>
      </c>
      <c r="K10" s="13">
        <v>91009090626.430008</v>
      </c>
      <c r="L10" s="13">
        <v>143766808964.19</v>
      </c>
      <c r="M10" s="13">
        <v>139826786614.78003</v>
      </c>
      <c r="N10" s="13">
        <v>195715720389.72</v>
      </c>
      <c r="O10" s="13">
        <v>190231664694.29001</v>
      </c>
      <c r="P10" s="13">
        <v>248355746114.62003</v>
      </c>
      <c r="Q10" s="13">
        <v>235824114183.52002</v>
      </c>
      <c r="R10" s="13">
        <v>327067153941.98993</v>
      </c>
      <c r="S10" s="13">
        <v>322343021618.72998</v>
      </c>
      <c r="T10" s="13">
        <f>+T11+T16+T26+T35+T41</f>
        <v>382259376142.35999</v>
      </c>
      <c r="U10" s="14">
        <f t="shared" si="0"/>
        <v>0.558801746629634</v>
      </c>
      <c r="V10" s="13">
        <f>+V11+V16+V26+V35+V41</f>
        <v>377170473581.79004</v>
      </c>
      <c r="W10" s="14">
        <f t="shared" si="1"/>
        <v>0.5513625893015075</v>
      </c>
    </row>
    <row r="11" spans="1:23" ht="23.1" customHeight="1" x14ac:dyDescent="0.2">
      <c r="B11" s="15"/>
      <c r="C11" s="16">
        <v>1</v>
      </c>
      <c r="D11" s="54" t="s">
        <v>0</v>
      </c>
      <c r="E11" s="54"/>
      <c r="F11" s="55"/>
      <c r="G11" s="17">
        <f>SUM(G12:G15)</f>
        <v>658477758994</v>
      </c>
      <c r="H11" s="17">
        <v>43134455392.390007</v>
      </c>
      <c r="I11" s="17">
        <v>43134455392.390007</v>
      </c>
      <c r="J11" s="17">
        <v>89497251058.730011</v>
      </c>
      <c r="K11" s="17">
        <v>89497251058.730011</v>
      </c>
      <c r="L11" s="17">
        <v>137300310825.27002</v>
      </c>
      <c r="M11" s="17">
        <v>137300310825.27002</v>
      </c>
      <c r="N11" s="17">
        <v>186746225804.50998</v>
      </c>
      <c r="O11" s="17">
        <v>186746225804.50998</v>
      </c>
      <c r="P11" s="17">
        <v>238517826776.73001</v>
      </c>
      <c r="Q11" s="17">
        <v>230965311887.71002</v>
      </c>
      <c r="R11" s="17">
        <v>316022684904.23999</v>
      </c>
      <c r="S11" s="17">
        <v>316022684904.23999</v>
      </c>
      <c r="T11" s="17">
        <f>SUM(T12:T15)</f>
        <v>369852944149.35004</v>
      </c>
      <c r="U11" s="9">
        <f t="shared" si="0"/>
        <v>0.56167871898118293</v>
      </c>
      <c r="V11" s="17">
        <f>SUM(V12:V15)</f>
        <v>369852944149.35004</v>
      </c>
      <c r="W11" s="9">
        <f t="shared" si="1"/>
        <v>0.56167871898118293</v>
      </c>
    </row>
    <row r="12" spans="1:23" ht="20.100000000000001" customHeight="1" x14ac:dyDescent="0.2">
      <c r="B12" s="18">
        <v>1</v>
      </c>
      <c r="C12" s="19">
        <v>1</v>
      </c>
      <c r="D12" s="20"/>
      <c r="E12" s="21">
        <v>1</v>
      </c>
      <c r="F12" s="22" t="s">
        <v>24</v>
      </c>
      <c r="G12" s="23">
        <v>652902686939</v>
      </c>
      <c r="H12" s="23">
        <v>42808177820.660004</v>
      </c>
      <c r="I12" s="23">
        <v>42808177820.660004</v>
      </c>
      <c r="J12" s="23">
        <v>88858216509.320007</v>
      </c>
      <c r="K12" s="23">
        <v>88858216509.320007</v>
      </c>
      <c r="L12" s="23">
        <v>136327047308.82001</v>
      </c>
      <c r="M12" s="23">
        <v>136327047308.82001</v>
      </c>
      <c r="N12" s="23">
        <v>185411058058.37</v>
      </c>
      <c r="O12" s="23">
        <v>185411058058.37</v>
      </c>
      <c r="P12" s="23">
        <v>236805930626.81</v>
      </c>
      <c r="Q12" s="23">
        <v>229293716986.22</v>
      </c>
      <c r="R12" s="23">
        <v>313809828833.78998</v>
      </c>
      <c r="S12" s="23">
        <v>313809828833.78998</v>
      </c>
      <c r="T12" s="23">
        <v>367240337030.15002</v>
      </c>
      <c r="U12" s="24">
        <f t="shared" si="0"/>
        <v>0.56247331245010013</v>
      </c>
      <c r="V12" s="23">
        <v>367240337030.15002</v>
      </c>
      <c r="W12" s="24">
        <f t="shared" si="1"/>
        <v>0.56247331245010013</v>
      </c>
    </row>
    <row r="13" spans="1:23" ht="20.100000000000001" customHeight="1" x14ac:dyDescent="0.2">
      <c r="B13" s="18"/>
      <c r="C13" s="19"/>
      <c r="D13" s="25"/>
      <c r="E13" s="21">
        <v>3</v>
      </c>
      <c r="F13" s="22" t="s">
        <v>25</v>
      </c>
      <c r="G13" s="23">
        <v>764584141</v>
      </c>
      <c r="H13" s="23">
        <v>42825757.009999998</v>
      </c>
      <c r="I13" s="23">
        <v>42825757.009999998</v>
      </c>
      <c r="J13" s="23">
        <v>76494913.049999997</v>
      </c>
      <c r="K13" s="23">
        <v>76494913.049999997</v>
      </c>
      <c r="L13" s="23">
        <v>115724018.98999999</v>
      </c>
      <c r="M13" s="23">
        <v>115724018.98999999</v>
      </c>
      <c r="N13" s="23">
        <v>166001705.37</v>
      </c>
      <c r="O13" s="23">
        <v>166001705.37</v>
      </c>
      <c r="P13" s="23">
        <v>226428288.41999999</v>
      </c>
      <c r="Q13" s="23">
        <v>210864663.22999999</v>
      </c>
      <c r="R13" s="23">
        <v>296675210.94</v>
      </c>
      <c r="S13" s="23">
        <v>296675210.94</v>
      </c>
      <c r="T13" s="23">
        <v>369205361.19999999</v>
      </c>
      <c r="U13" s="24">
        <f t="shared" si="0"/>
        <v>0.48288388602609006</v>
      </c>
      <c r="V13" s="23">
        <v>369205361.19999999</v>
      </c>
      <c r="W13" s="24">
        <f t="shared" si="1"/>
        <v>0.48288388602609006</v>
      </c>
    </row>
    <row r="14" spans="1:23" ht="20.100000000000001" customHeight="1" x14ac:dyDescent="0.2">
      <c r="B14" s="18"/>
      <c r="C14" s="19"/>
      <c r="D14" s="25"/>
      <c r="E14" s="21">
        <v>5</v>
      </c>
      <c r="F14" s="22" t="s">
        <v>26</v>
      </c>
      <c r="G14" s="23">
        <v>4774487914</v>
      </c>
      <c r="H14" s="23">
        <v>282664674.72000003</v>
      </c>
      <c r="I14" s="23">
        <v>282664674.72000003</v>
      </c>
      <c r="J14" s="23">
        <v>560965356.36000001</v>
      </c>
      <c r="K14" s="23">
        <v>560965356.36000001</v>
      </c>
      <c r="L14" s="23">
        <v>855178077.46000004</v>
      </c>
      <c r="M14" s="23">
        <v>855178077.46000004</v>
      </c>
      <c r="N14" s="23">
        <v>1166017480.77</v>
      </c>
      <c r="O14" s="23">
        <v>1166017480.77</v>
      </c>
      <c r="P14" s="23">
        <v>1481532161.5</v>
      </c>
      <c r="Q14" s="23">
        <v>1456794538.26</v>
      </c>
      <c r="R14" s="23">
        <v>1911458019.51</v>
      </c>
      <c r="S14" s="23">
        <v>1911458019.51</v>
      </c>
      <c r="T14" s="23">
        <v>2237492918</v>
      </c>
      <c r="U14" s="24">
        <f t="shared" si="0"/>
        <v>0.4686351622001404</v>
      </c>
      <c r="V14" s="23">
        <v>2237492918</v>
      </c>
      <c r="W14" s="24">
        <f t="shared" si="1"/>
        <v>0.4686351622001404</v>
      </c>
    </row>
    <row r="15" spans="1:23" ht="20.100000000000001" customHeight="1" x14ac:dyDescent="0.2">
      <c r="B15" s="18"/>
      <c r="C15" s="19"/>
      <c r="D15" s="25"/>
      <c r="E15" s="21">
        <v>8</v>
      </c>
      <c r="F15" s="22" t="s">
        <v>27</v>
      </c>
      <c r="G15" s="23">
        <v>36000000</v>
      </c>
      <c r="H15" s="23">
        <v>787140</v>
      </c>
      <c r="I15" s="23">
        <v>787140</v>
      </c>
      <c r="J15" s="23">
        <v>1574280</v>
      </c>
      <c r="K15" s="23">
        <v>1574280</v>
      </c>
      <c r="L15" s="23">
        <v>2361420</v>
      </c>
      <c r="M15" s="23">
        <v>2361420</v>
      </c>
      <c r="N15" s="23">
        <v>3148560</v>
      </c>
      <c r="O15" s="23">
        <v>3148560</v>
      </c>
      <c r="P15" s="23">
        <v>3935700</v>
      </c>
      <c r="Q15" s="23">
        <v>3935700</v>
      </c>
      <c r="R15" s="23">
        <v>4722840</v>
      </c>
      <c r="S15" s="23">
        <v>4722840</v>
      </c>
      <c r="T15" s="23">
        <v>5908840</v>
      </c>
      <c r="U15" s="24">
        <f t="shared" si="0"/>
        <v>0.16413444444444444</v>
      </c>
      <c r="V15" s="23">
        <v>5908840</v>
      </c>
      <c r="W15" s="24">
        <f t="shared" si="1"/>
        <v>0.16413444444444444</v>
      </c>
    </row>
    <row r="16" spans="1:23" ht="23.1" customHeight="1" x14ac:dyDescent="0.2">
      <c r="B16" s="15"/>
      <c r="C16" s="16">
        <v>2</v>
      </c>
      <c r="D16" s="54" t="s">
        <v>1</v>
      </c>
      <c r="E16" s="54"/>
      <c r="F16" s="55"/>
      <c r="G16" s="17">
        <f>SUM(G17:G25)</f>
        <v>1704000000</v>
      </c>
      <c r="H16" s="17">
        <v>18808855.43</v>
      </c>
      <c r="I16" s="17">
        <v>18808855.43</v>
      </c>
      <c r="J16" s="17">
        <v>56775950.359999999</v>
      </c>
      <c r="K16" s="17">
        <v>56775950.359999999</v>
      </c>
      <c r="L16" s="17">
        <v>230404382.02000004</v>
      </c>
      <c r="M16" s="17">
        <v>118210345.02000001</v>
      </c>
      <c r="N16" s="17">
        <v>389880207.13</v>
      </c>
      <c r="O16" s="17">
        <v>172890853.13</v>
      </c>
      <c r="P16" s="17">
        <v>437401554.94000006</v>
      </c>
      <c r="Q16" s="17">
        <v>345871292.94000006</v>
      </c>
      <c r="R16" s="17">
        <v>622749873.25</v>
      </c>
      <c r="S16" s="17">
        <v>417545873.25</v>
      </c>
      <c r="T16" s="17">
        <f>SUM(T17:T25)</f>
        <v>696171491.44000006</v>
      </c>
      <c r="U16" s="9">
        <f t="shared" si="0"/>
        <v>0.40855134474178406</v>
      </c>
      <c r="V16" s="17">
        <f>SUM(V17:V25)</f>
        <v>567143902.44000006</v>
      </c>
      <c r="W16" s="9">
        <f t="shared" si="1"/>
        <v>0.33283092866197189</v>
      </c>
    </row>
    <row r="17" spans="2:23" ht="20.100000000000001" customHeight="1" x14ac:dyDescent="0.2">
      <c r="B17" s="18"/>
      <c r="C17" s="19"/>
      <c r="D17" s="25"/>
      <c r="E17" s="21">
        <v>1</v>
      </c>
      <c r="F17" s="22" t="s">
        <v>28</v>
      </c>
      <c r="G17" s="23">
        <v>60000000</v>
      </c>
      <c r="H17" s="23">
        <v>1560274.98</v>
      </c>
      <c r="I17" s="23">
        <v>1560274.98</v>
      </c>
      <c r="J17" s="23">
        <v>6197136.6900000004</v>
      </c>
      <c r="K17" s="23">
        <v>6197136.6900000004</v>
      </c>
      <c r="L17" s="23">
        <v>127903480.94000001</v>
      </c>
      <c r="M17" s="23">
        <v>17254183.940000001</v>
      </c>
      <c r="N17" s="23">
        <v>133800079.68000001</v>
      </c>
      <c r="O17" s="23">
        <v>32050816.68</v>
      </c>
      <c r="P17" s="23">
        <v>138186780.16</v>
      </c>
      <c r="Q17" s="23">
        <v>48201258.159999996</v>
      </c>
      <c r="R17" s="23">
        <v>147289407.22</v>
      </c>
      <c r="S17" s="23">
        <v>67990605.219999999</v>
      </c>
      <c r="T17" s="23">
        <v>151161301.00999999</v>
      </c>
      <c r="U17" s="24">
        <f t="shared" si="0"/>
        <v>2.519355016833333</v>
      </c>
      <c r="V17" s="23">
        <v>93678436.010000005</v>
      </c>
      <c r="W17" s="24">
        <f t="shared" si="1"/>
        <v>1.5613072668333334</v>
      </c>
    </row>
    <row r="18" spans="2:23" ht="20.100000000000001" customHeight="1" x14ac:dyDescent="0.2">
      <c r="B18" s="18"/>
      <c r="C18" s="19"/>
      <c r="D18" s="25"/>
      <c r="E18" s="21">
        <v>2</v>
      </c>
      <c r="F18" s="22" t="s">
        <v>29</v>
      </c>
      <c r="G18" s="23">
        <v>220000000</v>
      </c>
      <c r="H18" s="23">
        <v>3650880.0300000003</v>
      </c>
      <c r="I18" s="23">
        <v>3650880.0300000003</v>
      </c>
      <c r="J18" s="23">
        <v>6605430.3599999994</v>
      </c>
      <c r="K18" s="23">
        <v>6605430.3599999994</v>
      </c>
      <c r="L18" s="23">
        <v>9037904.3599999994</v>
      </c>
      <c r="M18" s="23">
        <v>9037904.3599999994</v>
      </c>
      <c r="N18" s="23">
        <v>11491178.359999999</v>
      </c>
      <c r="O18" s="23">
        <v>11491178.359999999</v>
      </c>
      <c r="P18" s="23">
        <v>16053224.149999999</v>
      </c>
      <c r="Q18" s="23">
        <v>16053224.149999999</v>
      </c>
      <c r="R18" s="23">
        <v>18022680.100000001</v>
      </c>
      <c r="S18" s="23">
        <v>18022680.100000001</v>
      </c>
      <c r="T18" s="23">
        <v>19450960.100000001</v>
      </c>
      <c r="U18" s="24">
        <f t="shared" si="0"/>
        <v>8.8413455000000002E-2</v>
      </c>
      <c r="V18" s="23">
        <v>19450960.100000001</v>
      </c>
      <c r="W18" s="24">
        <f t="shared" si="1"/>
        <v>8.8413455000000002E-2</v>
      </c>
    </row>
    <row r="19" spans="2:23" ht="20.100000000000001" customHeight="1" x14ac:dyDescent="0.2">
      <c r="B19" s="18"/>
      <c r="C19" s="19"/>
      <c r="D19" s="25"/>
      <c r="E19" s="21">
        <v>3</v>
      </c>
      <c r="F19" s="22" t="s">
        <v>30</v>
      </c>
      <c r="G19" s="23">
        <v>600000000</v>
      </c>
      <c r="H19" s="23">
        <v>378000</v>
      </c>
      <c r="I19" s="23">
        <v>378000</v>
      </c>
      <c r="J19" s="23">
        <v>814545.36</v>
      </c>
      <c r="K19" s="23">
        <v>814545.36</v>
      </c>
      <c r="L19" s="23">
        <v>1084844.3599999999</v>
      </c>
      <c r="M19" s="23">
        <v>1084844.3599999999</v>
      </c>
      <c r="N19" s="23">
        <v>115073720.53</v>
      </c>
      <c r="O19" s="23">
        <v>1378369.53</v>
      </c>
      <c r="P19" s="23">
        <v>115473340.43000001</v>
      </c>
      <c r="Q19" s="23">
        <v>115473340.43000001</v>
      </c>
      <c r="R19" s="23">
        <v>202251727.40000001</v>
      </c>
      <c r="S19" s="23">
        <v>117217587.40000001</v>
      </c>
      <c r="T19" s="23">
        <v>205301727.40000001</v>
      </c>
      <c r="U19" s="24">
        <f t="shared" si="0"/>
        <v>0.34216954566666669</v>
      </c>
      <c r="V19" s="23">
        <v>160475657.40000001</v>
      </c>
      <c r="W19" s="24">
        <f t="shared" si="1"/>
        <v>0.26745942900000003</v>
      </c>
    </row>
    <row r="20" spans="2:23" ht="20.100000000000001" customHeight="1" x14ac:dyDescent="0.2">
      <c r="B20" s="18"/>
      <c r="C20" s="19"/>
      <c r="D20" s="25"/>
      <c r="E20" s="21">
        <v>4</v>
      </c>
      <c r="F20" s="22" t="s">
        <v>31</v>
      </c>
      <c r="G20" s="23"/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/>
      <c r="R20" s="23"/>
      <c r="S20" s="23"/>
      <c r="T20" s="23"/>
      <c r="U20" s="24" t="s">
        <v>32</v>
      </c>
      <c r="V20" s="23"/>
      <c r="W20" s="24" t="s">
        <v>32</v>
      </c>
    </row>
    <row r="21" spans="2:23" ht="20.100000000000001" customHeight="1" x14ac:dyDescent="0.2">
      <c r="B21" s="18"/>
      <c r="C21" s="19"/>
      <c r="D21" s="25"/>
      <c r="E21" s="21">
        <v>5</v>
      </c>
      <c r="F21" s="22" t="s">
        <v>33</v>
      </c>
      <c r="G21" s="23">
        <v>250000000</v>
      </c>
      <c r="H21" s="23">
        <v>33866.06</v>
      </c>
      <c r="I21" s="23">
        <v>33866.06</v>
      </c>
      <c r="J21" s="23">
        <v>5406136.4199999999</v>
      </c>
      <c r="K21" s="23">
        <v>5406136.4199999999</v>
      </c>
      <c r="L21" s="23">
        <v>15242247.210000001</v>
      </c>
      <c r="M21" s="23">
        <v>15242247.210000001</v>
      </c>
      <c r="N21" s="23">
        <v>21427332.649999999</v>
      </c>
      <c r="O21" s="23">
        <v>21427332.649999999</v>
      </c>
      <c r="P21" s="23">
        <v>31860233.059999999</v>
      </c>
      <c r="Q21" s="23">
        <v>31860233.059999999</v>
      </c>
      <c r="R21" s="23">
        <v>41524143.609999999</v>
      </c>
      <c r="S21" s="23">
        <v>37088143.609999999</v>
      </c>
      <c r="T21" s="23">
        <v>74609176.570000008</v>
      </c>
      <c r="U21" s="24">
        <f>+T21/G21</f>
        <v>0.29843670628000002</v>
      </c>
      <c r="V21" s="23">
        <v>49435262.57</v>
      </c>
      <c r="W21" s="24">
        <f>+V21/G21</f>
        <v>0.19774105028</v>
      </c>
    </row>
    <row r="22" spans="2:23" ht="20.100000000000001" customHeight="1" x14ac:dyDescent="0.2">
      <c r="B22" s="18"/>
      <c r="C22" s="19"/>
      <c r="D22" s="25"/>
      <c r="E22" s="21">
        <v>6</v>
      </c>
      <c r="F22" s="22" t="s">
        <v>34</v>
      </c>
      <c r="G22" s="23">
        <v>60000000</v>
      </c>
      <c r="H22" s="23">
        <v>361900</v>
      </c>
      <c r="I22" s="23">
        <v>361900</v>
      </c>
      <c r="J22" s="23">
        <v>719766.2</v>
      </c>
      <c r="K22" s="23">
        <v>719766.2</v>
      </c>
      <c r="L22" s="23">
        <v>1436723.56</v>
      </c>
      <c r="M22" s="23">
        <v>1436723.56</v>
      </c>
      <c r="N22" s="23">
        <v>2835923.56</v>
      </c>
      <c r="O22" s="23">
        <v>2835923.56</v>
      </c>
      <c r="P22" s="23">
        <v>9086777.5500000007</v>
      </c>
      <c r="Q22" s="23">
        <v>9086777.5500000007</v>
      </c>
      <c r="R22" s="23">
        <v>32498552.829999998</v>
      </c>
      <c r="S22" s="23">
        <v>10619552.83</v>
      </c>
      <c r="T22" s="23">
        <v>32886838.350000001</v>
      </c>
      <c r="U22" s="24">
        <f>+T22/G22</f>
        <v>0.54811397250000005</v>
      </c>
      <c r="V22" s="23">
        <v>32886838.350000001</v>
      </c>
      <c r="W22" s="24">
        <f>+V22/G22</f>
        <v>0.54811397250000005</v>
      </c>
    </row>
    <row r="23" spans="2:23" ht="20.100000000000001" customHeight="1" x14ac:dyDescent="0.2">
      <c r="B23" s="18"/>
      <c r="C23" s="19"/>
      <c r="D23" s="25"/>
      <c r="E23" s="21">
        <v>7</v>
      </c>
      <c r="F23" s="22" t="s">
        <v>35</v>
      </c>
      <c r="G23" s="23">
        <v>2600000</v>
      </c>
      <c r="H23" s="23">
        <v>99000</v>
      </c>
      <c r="I23" s="23">
        <v>99000</v>
      </c>
      <c r="J23" s="23">
        <v>5176432.7</v>
      </c>
      <c r="K23" s="23">
        <v>5176432.7</v>
      </c>
      <c r="L23" s="23">
        <v>12015226.73</v>
      </c>
      <c r="M23" s="23">
        <v>12015226.73</v>
      </c>
      <c r="N23" s="23">
        <v>17313466.16</v>
      </c>
      <c r="O23" s="23">
        <v>17313466.16</v>
      </c>
      <c r="P23" s="23">
        <v>21282152.789999999</v>
      </c>
      <c r="Q23" s="23">
        <v>21282152.789999999</v>
      </c>
      <c r="R23" s="23">
        <v>29286063.890000001</v>
      </c>
      <c r="S23" s="23">
        <v>29286063.890000001</v>
      </c>
      <c r="T23" s="23">
        <v>31831639.920000002</v>
      </c>
      <c r="U23" s="24">
        <f>+T23/G23</f>
        <v>12.242938430769231</v>
      </c>
      <c r="V23" s="23">
        <v>31831639.920000002</v>
      </c>
      <c r="W23" s="24">
        <f>+V23/G23</f>
        <v>12.242938430769231</v>
      </c>
    </row>
    <row r="24" spans="2:23" ht="20.100000000000001" customHeight="1" x14ac:dyDescent="0.2">
      <c r="B24" s="18"/>
      <c r="C24" s="19"/>
      <c r="D24" s="25"/>
      <c r="E24" s="21">
        <v>8</v>
      </c>
      <c r="F24" s="22" t="s">
        <v>36</v>
      </c>
      <c r="G24" s="23">
        <v>0</v>
      </c>
      <c r="H24" s="23">
        <v>0</v>
      </c>
      <c r="I24" s="23">
        <v>0</v>
      </c>
      <c r="J24" s="23">
        <v>26341.37</v>
      </c>
      <c r="K24" s="23">
        <v>26341.37</v>
      </c>
      <c r="L24" s="23">
        <v>383341.37</v>
      </c>
      <c r="M24" s="23">
        <v>383341.37</v>
      </c>
      <c r="N24" s="23">
        <v>418917.77</v>
      </c>
      <c r="O24" s="23">
        <v>418917.77</v>
      </c>
      <c r="P24" s="23">
        <v>598302.93000000005</v>
      </c>
      <c r="Q24" s="23">
        <v>598302.93000000005</v>
      </c>
      <c r="R24" s="23">
        <v>634045.43000000005</v>
      </c>
      <c r="S24" s="23">
        <v>634045.43000000005</v>
      </c>
      <c r="T24" s="23">
        <v>897185.43</v>
      </c>
      <c r="U24" s="24" t="s">
        <v>32</v>
      </c>
      <c r="V24" s="23">
        <v>897185.43</v>
      </c>
      <c r="W24" s="24" t="s">
        <v>32</v>
      </c>
    </row>
    <row r="25" spans="2:23" ht="20.100000000000001" customHeight="1" x14ac:dyDescent="0.2">
      <c r="B25" s="18"/>
      <c r="C25" s="19"/>
      <c r="D25" s="25"/>
      <c r="E25" s="21">
        <v>9</v>
      </c>
      <c r="F25" s="22" t="s">
        <v>37</v>
      </c>
      <c r="G25" s="23">
        <v>511400000</v>
      </c>
      <c r="H25" s="23">
        <v>12724934.359999999</v>
      </c>
      <c r="I25" s="23">
        <v>12724934.359999999</v>
      </c>
      <c r="J25" s="23">
        <v>31830161.259999998</v>
      </c>
      <c r="K25" s="23">
        <v>31830161.259999998</v>
      </c>
      <c r="L25" s="23">
        <v>63300613.490000002</v>
      </c>
      <c r="M25" s="23">
        <v>61755873.490000002</v>
      </c>
      <c r="N25" s="23">
        <v>87519588.419999987</v>
      </c>
      <c r="O25" s="23">
        <v>85974848.419999987</v>
      </c>
      <c r="P25" s="23">
        <v>104860743.87</v>
      </c>
      <c r="Q25" s="23">
        <v>103316003.87</v>
      </c>
      <c r="R25" s="23">
        <v>151243252.77000001</v>
      </c>
      <c r="S25" s="23">
        <v>136687194.77000001</v>
      </c>
      <c r="T25" s="23">
        <v>180032662.66</v>
      </c>
      <c r="U25" s="24">
        <f t="shared" ref="U25:U46" si="2">+T25/G25</f>
        <v>0.35203883977317169</v>
      </c>
      <c r="V25" s="23">
        <v>178487922.66</v>
      </c>
      <c r="W25" s="24">
        <f t="shared" ref="W25:W46" si="3">+V25/G25</f>
        <v>0.34901822968322249</v>
      </c>
    </row>
    <row r="26" spans="2:23" ht="23.1" customHeight="1" x14ac:dyDescent="0.2">
      <c r="B26" s="15"/>
      <c r="C26" s="16">
        <v>3</v>
      </c>
      <c r="D26" s="54" t="s">
        <v>2</v>
      </c>
      <c r="E26" s="54"/>
      <c r="F26" s="55"/>
      <c r="G26" s="17">
        <f>SUM(G27:G34)</f>
        <v>13296000000</v>
      </c>
      <c r="H26" s="17">
        <v>4082088450.5800004</v>
      </c>
      <c r="I26" s="17">
        <v>544748248.99000001</v>
      </c>
      <c r="J26" s="17">
        <v>5643651966.3199997</v>
      </c>
      <c r="K26" s="17">
        <v>1444376430.5599999</v>
      </c>
      <c r="L26" s="17">
        <v>5999053796.4900017</v>
      </c>
      <c r="M26" s="17">
        <v>2278367488.0799999</v>
      </c>
      <c r="N26" s="17">
        <v>7033633411.4800005</v>
      </c>
      <c r="O26" s="17">
        <v>3077755226.1999993</v>
      </c>
      <c r="P26" s="17">
        <v>7800127526.6500015</v>
      </c>
      <c r="Q26" s="17">
        <v>4102889532.2499995</v>
      </c>
      <c r="R26" s="17">
        <v>8724011716.2200012</v>
      </c>
      <c r="S26" s="17">
        <v>5437505077</v>
      </c>
      <c r="T26" s="17">
        <f>SUM(T27:T34)</f>
        <v>9733466252.2300014</v>
      </c>
      <c r="U26" s="9">
        <f t="shared" si="2"/>
        <v>0.73205973617855002</v>
      </c>
      <c r="V26" s="17">
        <f>SUM(V27:V34)</f>
        <v>6268660610.7800007</v>
      </c>
      <c r="W26" s="9">
        <f t="shared" si="3"/>
        <v>0.47146966085890496</v>
      </c>
    </row>
    <row r="27" spans="2:23" ht="20.100000000000001" customHeight="1" x14ac:dyDescent="0.2">
      <c r="B27" s="18"/>
      <c r="C27" s="19"/>
      <c r="D27" s="25"/>
      <c r="E27" s="21">
        <v>1</v>
      </c>
      <c r="F27" s="22" t="s">
        <v>38</v>
      </c>
      <c r="G27" s="23">
        <v>2712000000</v>
      </c>
      <c r="H27" s="23">
        <v>130536128.75999999</v>
      </c>
      <c r="I27" s="23">
        <v>130536128.75999999</v>
      </c>
      <c r="J27" s="23">
        <v>702385271.83000004</v>
      </c>
      <c r="K27" s="23">
        <v>427563144.75999999</v>
      </c>
      <c r="L27" s="23">
        <v>760639572.38999999</v>
      </c>
      <c r="M27" s="23">
        <v>723279251.43999994</v>
      </c>
      <c r="N27" s="23">
        <v>1404765574.1800001</v>
      </c>
      <c r="O27" s="23">
        <v>963866791.31999993</v>
      </c>
      <c r="P27" s="23">
        <v>1656237230.0899999</v>
      </c>
      <c r="Q27" s="23">
        <v>1275051626.4399998</v>
      </c>
      <c r="R27" s="23">
        <v>2034431744.99</v>
      </c>
      <c r="S27" s="23">
        <v>1552217488.8900001</v>
      </c>
      <c r="T27" s="23">
        <v>2400021737.27</v>
      </c>
      <c r="U27" s="24">
        <f t="shared" si="2"/>
        <v>0.88496376742994098</v>
      </c>
      <c r="V27" s="23">
        <v>1890571973.5900002</v>
      </c>
      <c r="W27" s="24">
        <f t="shared" si="3"/>
        <v>0.69711355958333343</v>
      </c>
    </row>
    <row r="28" spans="2:23" ht="20.100000000000001" customHeight="1" x14ac:dyDescent="0.2">
      <c r="B28" s="18"/>
      <c r="C28" s="19"/>
      <c r="D28" s="25"/>
      <c r="E28" s="21">
        <v>2</v>
      </c>
      <c r="F28" s="22" t="s">
        <v>39</v>
      </c>
      <c r="G28" s="23">
        <v>6400000000</v>
      </c>
      <c r="H28" s="23">
        <v>3754670761.6300001</v>
      </c>
      <c r="I28" s="23">
        <v>359424961.88999999</v>
      </c>
      <c r="J28" s="23">
        <v>4513302250.3400002</v>
      </c>
      <c r="K28" s="23">
        <v>768034828.99000001</v>
      </c>
      <c r="L28" s="23">
        <v>4644512889.5100002</v>
      </c>
      <c r="M28" s="23">
        <v>1181464620.3799999</v>
      </c>
      <c r="N28" s="23">
        <v>4869376510.2200003</v>
      </c>
      <c r="O28" s="23">
        <v>1624697591.6199999</v>
      </c>
      <c r="P28" s="23">
        <v>5172463898.3000002</v>
      </c>
      <c r="Q28" s="23">
        <v>2124361090.5</v>
      </c>
      <c r="R28" s="23">
        <v>5406851744.9300003</v>
      </c>
      <c r="S28" s="23">
        <v>2815534868.4400001</v>
      </c>
      <c r="T28" s="23">
        <v>5637581438.4700003</v>
      </c>
      <c r="U28" s="24">
        <f t="shared" si="2"/>
        <v>0.8808720997609375</v>
      </c>
      <c r="V28" s="23">
        <v>3169166488.8400002</v>
      </c>
      <c r="W28" s="24">
        <f t="shared" si="3"/>
        <v>0.49518226388125003</v>
      </c>
    </row>
    <row r="29" spans="2:23" ht="20.100000000000001" customHeight="1" x14ac:dyDescent="0.2">
      <c r="B29" s="18"/>
      <c r="C29" s="19"/>
      <c r="D29" s="25"/>
      <c r="E29" s="21">
        <v>3</v>
      </c>
      <c r="F29" s="22" t="s">
        <v>40</v>
      </c>
      <c r="G29" s="23">
        <v>1100000000</v>
      </c>
      <c r="H29" s="23">
        <v>67846395.689999998</v>
      </c>
      <c r="I29" s="23">
        <v>4028585.26</v>
      </c>
      <c r="J29" s="23">
        <v>130048101.97</v>
      </c>
      <c r="K29" s="23">
        <v>30136850.449999999</v>
      </c>
      <c r="L29" s="23">
        <v>221861904.38</v>
      </c>
      <c r="M29" s="23">
        <v>79981125.909999996</v>
      </c>
      <c r="N29" s="23">
        <v>302516601.12</v>
      </c>
      <c r="O29" s="23">
        <v>102629630.03999999</v>
      </c>
      <c r="P29" s="23">
        <v>334531269.50999999</v>
      </c>
      <c r="Q29" s="23">
        <v>129187229.3</v>
      </c>
      <c r="R29" s="23">
        <v>360992090.84999996</v>
      </c>
      <c r="S29" s="23">
        <v>204400753.91999999</v>
      </c>
      <c r="T29" s="23">
        <v>679527883.21000004</v>
      </c>
      <c r="U29" s="24">
        <f t="shared" si="2"/>
        <v>0.61775262110000007</v>
      </c>
      <c r="V29" s="23">
        <v>247527436.76999998</v>
      </c>
      <c r="W29" s="24">
        <f t="shared" si="3"/>
        <v>0.22502494251818181</v>
      </c>
    </row>
    <row r="30" spans="2:23" ht="20.100000000000001" customHeight="1" x14ac:dyDescent="0.2">
      <c r="B30" s="18"/>
      <c r="C30" s="19"/>
      <c r="D30" s="25"/>
      <c r="E30" s="21">
        <v>4</v>
      </c>
      <c r="F30" s="22" t="s">
        <v>41</v>
      </c>
      <c r="G30" s="23">
        <v>538000000</v>
      </c>
      <c r="H30" s="23">
        <v>2272495.9300000002</v>
      </c>
      <c r="I30" s="23">
        <v>1723045.93</v>
      </c>
      <c r="J30" s="23">
        <v>22990462.739999998</v>
      </c>
      <c r="K30" s="23">
        <v>22990462.739999998</v>
      </c>
      <c r="L30" s="23">
        <v>39650166.770000003</v>
      </c>
      <c r="M30" s="23">
        <v>34155666.769999996</v>
      </c>
      <c r="N30" s="23">
        <v>53348083.049999997</v>
      </c>
      <c r="O30" s="23">
        <v>48952483.049999997</v>
      </c>
      <c r="P30" s="23">
        <v>76993416.469999999</v>
      </c>
      <c r="Q30" s="23">
        <v>73147266.469999999</v>
      </c>
      <c r="R30" s="23">
        <v>104415968.20999999</v>
      </c>
      <c r="S30" s="23">
        <v>100569818.20999999</v>
      </c>
      <c r="T30" s="23">
        <v>149533451.94999999</v>
      </c>
      <c r="U30" s="24">
        <f t="shared" si="2"/>
        <v>0.2779432192379182</v>
      </c>
      <c r="V30" s="23">
        <v>146074201.94999999</v>
      </c>
      <c r="W30" s="24">
        <f t="shared" si="3"/>
        <v>0.27151338652416357</v>
      </c>
    </row>
    <row r="31" spans="2:23" ht="20.100000000000001" customHeight="1" x14ac:dyDescent="0.2">
      <c r="B31" s="18"/>
      <c r="C31" s="19"/>
      <c r="D31" s="25"/>
      <c r="E31" s="21">
        <v>5</v>
      </c>
      <c r="F31" s="22" t="s">
        <v>42</v>
      </c>
      <c r="G31" s="23">
        <v>310000000</v>
      </c>
      <c r="H31" s="23">
        <v>7137926.4900000002</v>
      </c>
      <c r="I31" s="23">
        <v>7137926.4900000002</v>
      </c>
      <c r="J31" s="23">
        <v>13756453.09</v>
      </c>
      <c r="K31" s="23">
        <v>13756453.09</v>
      </c>
      <c r="L31" s="23">
        <v>19739111.66</v>
      </c>
      <c r="M31" s="23">
        <v>19739111.66</v>
      </c>
      <c r="N31" s="23">
        <v>28451748.91</v>
      </c>
      <c r="O31" s="23">
        <v>28223232.91</v>
      </c>
      <c r="P31" s="23">
        <v>34448708.740000002</v>
      </c>
      <c r="Q31" s="23">
        <v>34448708.740000002</v>
      </c>
      <c r="R31" s="23">
        <v>45553529.740000002</v>
      </c>
      <c r="S31" s="23">
        <v>44496741.740000002</v>
      </c>
      <c r="T31" s="23">
        <v>61140145.959999993</v>
      </c>
      <c r="U31" s="24">
        <f t="shared" si="2"/>
        <v>0.19722627729032255</v>
      </c>
      <c r="V31" s="23">
        <v>61140145.959999993</v>
      </c>
      <c r="W31" s="24">
        <f t="shared" si="3"/>
        <v>0.19722627729032255</v>
      </c>
    </row>
    <row r="32" spans="2:23" ht="20.100000000000001" customHeight="1" x14ac:dyDescent="0.2">
      <c r="B32" s="18"/>
      <c r="C32" s="19"/>
      <c r="D32" s="25"/>
      <c r="E32" s="21">
        <v>7</v>
      </c>
      <c r="F32" s="22" t="s">
        <v>43</v>
      </c>
      <c r="G32" s="23">
        <v>1400000000</v>
      </c>
      <c r="H32" s="23">
        <v>32305881.189999998</v>
      </c>
      <c r="I32" s="23">
        <v>32305881.189999998</v>
      </c>
      <c r="J32" s="23">
        <v>164357346.16</v>
      </c>
      <c r="K32" s="23">
        <v>164357346.16</v>
      </c>
      <c r="L32" s="23">
        <v>210072405.91999999</v>
      </c>
      <c r="M32" s="23">
        <v>210072405.91999999</v>
      </c>
      <c r="N32" s="23">
        <v>259888942.70999998</v>
      </c>
      <c r="O32" s="23">
        <v>259888942.70999998</v>
      </c>
      <c r="P32" s="23">
        <v>403152111.60000002</v>
      </c>
      <c r="Q32" s="23">
        <v>403152111.60000002</v>
      </c>
      <c r="R32" s="23">
        <v>642316007.81000006</v>
      </c>
      <c r="S32" s="23">
        <v>642316007.81000006</v>
      </c>
      <c r="T32" s="23">
        <v>671320811.79000008</v>
      </c>
      <c r="U32" s="24">
        <f t="shared" si="2"/>
        <v>0.4795148655642858</v>
      </c>
      <c r="V32" s="23">
        <v>671320811.79000008</v>
      </c>
      <c r="W32" s="24">
        <f t="shared" si="3"/>
        <v>0.4795148655642858</v>
      </c>
    </row>
    <row r="33" spans="2:23" ht="20.100000000000001" customHeight="1" x14ac:dyDescent="0.2">
      <c r="B33" s="18"/>
      <c r="C33" s="19"/>
      <c r="D33" s="25"/>
      <c r="E33" s="21">
        <v>8</v>
      </c>
      <c r="F33" s="22" t="s">
        <v>44</v>
      </c>
      <c r="G33" s="23">
        <v>526000000</v>
      </c>
      <c r="H33" s="23">
        <v>2396344.09</v>
      </c>
      <c r="I33" s="23">
        <v>2396344.09</v>
      </c>
      <c r="J33" s="23">
        <v>9983248.5700000003</v>
      </c>
      <c r="K33" s="23">
        <v>9983248.5700000003</v>
      </c>
      <c r="L33" s="23">
        <v>14427298.299999999</v>
      </c>
      <c r="M33" s="23">
        <v>14427298.299999999</v>
      </c>
      <c r="N33" s="23">
        <v>18945266.91</v>
      </c>
      <c r="O33" s="23">
        <v>18945266.91</v>
      </c>
      <c r="P33" s="23">
        <v>24783955.879999999</v>
      </c>
      <c r="Q33" s="23">
        <v>24783955.879999999</v>
      </c>
      <c r="R33" s="23">
        <v>29846915.400000002</v>
      </c>
      <c r="S33" s="23">
        <v>29846915.400000002</v>
      </c>
      <c r="T33" s="23">
        <v>34536158.759999998</v>
      </c>
      <c r="U33" s="24">
        <f t="shared" si="2"/>
        <v>6.5658096501901131E-2</v>
      </c>
      <c r="V33" s="23">
        <v>34536158.759999998</v>
      </c>
      <c r="W33" s="24">
        <f t="shared" si="3"/>
        <v>6.5658096501901131E-2</v>
      </c>
    </row>
    <row r="34" spans="2:23" ht="20.100000000000001" customHeight="1" x14ac:dyDescent="0.2">
      <c r="B34" s="18"/>
      <c r="C34" s="19"/>
      <c r="D34" s="25"/>
      <c r="E34" s="21">
        <v>9</v>
      </c>
      <c r="F34" s="22" t="s">
        <v>45</v>
      </c>
      <c r="G34" s="23">
        <v>310000000</v>
      </c>
      <c r="H34" s="23">
        <v>84922516.799999997</v>
      </c>
      <c r="I34" s="23">
        <v>7195375.3799999999</v>
      </c>
      <c r="J34" s="23">
        <v>86828831.620000005</v>
      </c>
      <c r="K34" s="23">
        <v>7554095.7999999998</v>
      </c>
      <c r="L34" s="23">
        <v>88150447.560000002</v>
      </c>
      <c r="M34" s="23">
        <v>15248007.699999999</v>
      </c>
      <c r="N34" s="23">
        <v>96340684.38000001</v>
      </c>
      <c r="O34" s="23">
        <v>30551287.640000001</v>
      </c>
      <c r="P34" s="23">
        <v>97516936.060000002</v>
      </c>
      <c r="Q34" s="23">
        <v>38757543.32</v>
      </c>
      <c r="R34" s="23">
        <v>99603714.290000007</v>
      </c>
      <c r="S34" s="23">
        <v>48122482.590000004</v>
      </c>
      <c r="T34" s="23">
        <v>99804624.819999993</v>
      </c>
      <c r="U34" s="24">
        <f t="shared" si="2"/>
        <v>0.32195040264516128</v>
      </c>
      <c r="V34" s="23">
        <v>48323393.119999997</v>
      </c>
      <c r="W34" s="24">
        <f t="shared" si="3"/>
        <v>0.15588191329032258</v>
      </c>
    </row>
    <row r="35" spans="2:23" ht="20.100000000000001" customHeight="1" x14ac:dyDescent="0.2">
      <c r="B35" s="26"/>
      <c r="C35" s="27">
        <v>4</v>
      </c>
      <c r="D35" s="28"/>
      <c r="E35" s="63" t="s">
        <v>46</v>
      </c>
      <c r="F35" s="64"/>
      <c r="G35" s="29">
        <f>+G40+G37+G38+G39+G36</f>
        <v>10559000000</v>
      </c>
      <c r="H35" s="29">
        <v>8558908.3599999994</v>
      </c>
      <c r="I35" s="29">
        <v>421558.36</v>
      </c>
      <c r="J35" s="29">
        <v>226519624.78</v>
      </c>
      <c r="K35" s="29">
        <v>9569400.7799999993</v>
      </c>
      <c r="L35" s="29">
        <v>235442174.41</v>
      </c>
      <c r="M35" s="29">
        <v>128300170.41</v>
      </c>
      <c r="N35" s="29">
        <v>1543618313</v>
      </c>
      <c r="O35" s="29">
        <v>232430156.84999999</v>
      </c>
      <c r="P35" s="29">
        <v>1597347602.7</v>
      </c>
      <c r="Q35" s="29">
        <v>406998817.02000004</v>
      </c>
      <c r="R35" s="29">
        <v>1693904794.6800001</v>
      </c>
      <c r="S35" s="29">
        <v>461483110.63999999</v>
      </c>
      <c r="T35" s="29">
        <f>+T40+T37+T38+T39</f>
        <v>1972131745.7399998</v>
      </c>
      <c r="U35" s="30">
        <f t="shared" si="2"/>
        <v>0.18677258696278054</v>
      </c>
      <c r="V35" s="29">
        <f>+V40+V37+V38+V39</f>
        <v>477062415.62</v>
      </c>
      <c r="W35" s="31">
        <f t="shared" si="3"/>
        <v>4.5180643585566817E-2</v>
      </c>
    </row>
    <row r="36" spans="2:23" ht="20.100000000000001" customHeight="1" x14ac:dyDescent="0.2">
      <c r="B36" s="32"/>
      <c r="C36" s="33"/>
      <c r="D36" s="25"/>
      <c r="E36" s="20">
        <v>1</v>
      </c>
      <c r="F36" s="34" t="s">
        <v>47</v>
      </c>
      <c r="G36" s="23">
        <v>4650000000</v>
      </c>
      <c r="H36" s="35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35">
        <v>0</v>
      </c>
      <c r="U36" s="24">
        <f t="shared" si="2"/>
        <v>0</v>
      </c>
      <c r="V36" s="23">
        <v>0</v>
      </c>
      <c r="W36" s="24">
        <f t="shared" si="3"/>
        <v>0</v>
      </c>
    </row>
    <row r="37" spans="2:23" ht="20.100000000000001" customHeight="1" x14ac:dyDescent="0.2">
      <c r="B37" s="32"/>
      <c r="C37" s="33"/>
      <c r="D37" s="25"/>
      <c r="E37" s="20">
        <v>2</v>
      </c>
      <c r="F37" s="34" t="s">
        <v>48</v>
      </c>
      <c r="G37" s="23">
        <v>734655932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4">
        <f t="shared" si="2"/>
        <v>0</v>
      </c>
      <c r="V37" s="23">
        <v>0</v>
      </c>
      <c r="W37" s="24">
        <f t="shared" si="3"/>
        <v>0</v>
      </c>
    </row>
    <row r="38" spans="2:23" ht="20.100000000000001" customHeight="1" x14ac:dyDescent="0.2">
      <c r="B38" s="32"/>
      <c r="C38" s="33"/>
      <c r="D38" s="25"/>
      <c r="E38" s="20">
        <v>3</v>
      </c>
      <c r="F38" s="34" t="s">
        <v>49</v>
      </c>
      <c r="G38" s="23">
        <v>2261869068</v>
      </c>
      <c r="H38" s="23">
        <v>8558908.3599999994</v>
      </c>
      <c r="I38" s="23">
        <v>421558.36</v>
      </c>
      <c r="J38" s="23">
        <v>9569400.7799999993</v>
      </c>
      <c r="K38" s="23">
        <v>9569400.7799999993</v>
      </c>
      <c r="L38" s="23">
        <v>16620348.41</v>
      </c>
      <c r="M38" s="23">
        <v>14457944.41</v>
      </c>
      <c r="N38" s="23">
        <v>172672592.22999999</v>
      </c>
      <c r="O38" s="23">
        <v>18993364.850000001</v>
      </c>
      <c r="P38" s="23">
        <v>176878571.66999999</v>
      </c>
      <c r="Q38" s="23">
        <v>23199344.289999999</v>
      </c>
      <c r="R38" s="23">
        <v>184141440.64000002</v>
      </c>
      <c r="S38" s="23">
        <v>30462213.259999998</v>
      </c>
      <c r="T38" s="23">
        <v>229390071.87</v>
      </c>
      <c r="U38" s="24">
        <f t="shared" si="2"/>
        <v>0.1014161584838473</v>
      </c>
      <c r="V38" s="23">
        <v>44605341.990000002</v>
      </c>
      <c r="W38" s="24">
        <f t="shared" si="3"/>
        <v>1.972056765842823E-2</v>
      </c>
    </row>
    <row r="39" spans="2:23" ht="20.100000000000001" customHeight="1" x14ac:dyDescent="0.2">
      <c r="B39" s="32"/>
      <c r="C39" s="33"/>
      <c r="D39" s="25"/>
      <c r="E39" s="20">
        <v>5</v>
      </c>
      <c r="F39" s="34" t="s">
        <v>50</v>
      </c>
      <c r="G39" s="23">
        <v>600000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98566</v>
      </c>
      <c r="O39" s="23">
        <v>98566</v>
      </c>
      <c r="P39" s="23">
        <v>98566</v>
      </c>
      <c r="Q39" s="23">
        <v>98566</v>
      </c>
      <c r="R39" s="23">
        <v>98566</v>
      </c>
      <c r="S39" s="23">
        <v>98566</v>
      </c>
      <c r="T39" s="23">
        <v>278566</v>
      </c>
      <c r="U39" s="24">
        <f t="shared" si="2"/>
        <v>0.46427666666666667</v>
      </c>
      <c r="V39" s="23">
        <v>278566</v>
      </c>
      <c r="W39" s="24">
        <f t="shared" si="3"/>
        <v>0.46427666666666667</v>
      </c>
    </row>
    <row r="40" spans="2:23" ht="20.100000000000001" customHeight="1" x14ac:dyDescent="0.2">
      <c r="B40" s="36"/>
      <c r="C40" s="19"/>
      <c r="D40" s="25"/>
      <c r="E40" s="25">
        <v>8</v>
      </c>
      <c r="F40" s="22" t="s">
        <v>51</v>
      </c>
      <c r="G40" s="23">
        <v>2911875000</v>
      </c>
      <c r="H40" s="23">
        <v>0</v>
      </c>
      <c r="I40" s="23">
        <v>0</v>
      </c>
      <c r="J40" s="23">
        <v>216950224</v>
      </c>
      <c r="K40" s="23">
        <v>0</v>
      </c>
      <c r="L40" s="23">
        <v>218821826</v>
      </c>
      <c r="M40" s="23">
        <v>113842226</v>
      </c>
      <c r="N40" s="23">
        <v>1370847154.77</v>
      </c>
      <c r="O40" s="23">
        <v>213338226</v>
      </c>
      <c r="P40" s="23">
        <v>1420370465.03</v>
      </c>
      <c r="Q40" s="23">
        <v>383700906.73000002</v>
      </c>
      <c r="R40" s="23">
        <v>1509664788.04</v>
      </c>
      <c r="S40" s="23">
        <v>430922331.38</v>
      </c>
      <c r="T40" s="23">
        <v>1742463107.8699999</v>
      </c>
      <c r="U40" s="37">
        <f t="shared" si="2"/>
        <v>0.59839900678085423</v>
      </c>
      <c r="V40" s="38">
        <v>432178507.63</v>
      </c>
      <c r="W40" s="37">
        <f t="shared" si="3"/>
        <v>0.14841932007040137</v>
      </c>
    </row>
    <row r="41" spans="2:23" ht="23.1" customHeight="1" x14ac:dyDescent="0.2">
      <c r="B41" s="15"/>
      <c r="C41" s="16">
        <v>5</v>
      </c>
      <c r="D41" s="54" t="s">
        <v>3</v>
      </c>
      <c r="E41" s="54"/>
      <c r="F41" s="55"/>
      <c r="G41" s="17">
        <f>+G42</f>
        <v>33000000</v>
      </c>
      <c r="H41" s="17">
        <v>77786</v>
      </c>
      <c r="I41" s="17">
        <v>77786</v>
      </c>
      <c r="J41" s="17">
        <v>1117786</v>
      </c>
      <c r="K41" s="17">
        <v>1117786</v>
      </c>
      <c r="L41" s="17">
        <v>1597786</v>
      </c>
      <c r="M41" s="17">
        <v>1597786</v>
      </c>
      <c r="N41" s="17">
        <v>2362653.6</v>
      </c>
      <c r="O41" s="17">
        <v>2362653.6</v>
      </c>
      <c r="P41" s="17">
        <v>3042653.6</v>
      </c>
      <c r="Q41" s="17">
        <v>3042653.6</v>
      </c>
      <c r="R41" s="17">
        <v>3802653.6</v>
      </c>
      <c r="S41" s="17">
        <v>3802653.6</v>
      </c>
      <c r="T41" s="17">
        <f>+T42</f>
        <v>4662503.5999999996</v>
      </c>
      <c r="U41" s="9">
        <f t="shared" si="2"/>
        <v>0.14128798787878788</v>
      </c>
      <c r="V41" s="17">
        <f>+V42</f>
        <v>4662503.5999999996</v>
      </c>
      <c r="W41" s="9">
        <f t="shared" si="3"/>
        <v>0.14128798787878788</v>
      </c>
    </row>
    <row r="42" spans="2:23" ht="20.100000000000001" customHeight="1" x14ac:dyDescent="0.2">
      <c r="B42" s="18"/>
      <c r="C42" s="19"/>
      <c r="D42" s="25"/>
      <c r="E42" s="21">
        <v>1</v>
      </c>
      <c r="F42" s="22" t="s">
        <v>52</v>
      </c>
      <c r="G42" s="23">
        <v>33000000</v>
      </c>
      <c r="H42" s="23">
        <v>77786</v>
      </c>
      <c r="I42" s="23">
        <v>77786</v>
      </c>
      <c r="J42" s="23">
        <v>1117786</v>
      </c>
      <c r="K42" s="23">
        <v>1117786</v>
      </c>
      <c r="L42" s="23">
        <v>1597786</v>
      </c>
      <c r="M42" s="23">
        <v>1597786</v>
      </c>
      <c r="N42" s="23">
        <v>2362653.6</v>
      </c>
      <c r="O42" s="23">
        <v>2362653.6</v>
      </c>
      <c r="P42" s="23">
        <v>3042653.6</v>
      </c>
      <c r="Q42" s="23">
        <v>3042653.6</v>
      </c>
      <c r="R42" s="23">
        <v>3802653.6</v>
      </c>
      <c r="S42" s="23">
        <v>3802653.6</v>
      </c>
      <c r="T42" s="23">
        <v>4662503.5999999996</v>
      </c>
      <c r="U42" s="24">
        <f t="shared" si="2"/>
        <v>0.14128798787878788</v>
      </c>
      <c r="V42" s="23">
        <v>4662503.5999999996</v>
      </c>
      <c r="W42" s="24">
        <f t="shared" si="3"/>
        <v>0.14128798787878788</v>
      </c>
    </row>
    <row r="43" spans="2:23" ht="23.1" customHeight="1" x14ac:dyDescent="0.2">
      <c r="B43" s="11">
        <v>3</v>
      </c>
      <c r="C43" s="12"/>
      <c r="D43" s="56" t="s">
        <v>53</v>
      </c>
      <c r="E43" s="56"/>
      <c r="F43" s="57"/>
      <c r="G43" s="13">
        <f>+G44+G47+G49+G52</f>
        <v>5259260735</v>
      </c>
      <c r="H43" s="13">
        <v>140007028.28</v>
      </c>
      <c r="I43" s="13">
        <v>140007028.28</v>
      </c>
      <c r="J43" s="13">
        <v>302635398.60000002</v>
      </c>
      <c r="K43" s="13">
        <v>302635398.60000002</v>
      </c>
      <c r="L43" s="13">
        <v>310680881.45000005</v>
      </c>
      <c r="M43" s="13">
        <v>310680881.45000005</v>
      </c>
      <c r="N43" s="13">
        <v>614191466.40999997</v>
      </c>
      <c r="O43" s="13">
        <v>614191466.40999997</v>
      </c>
      <c r="P43" s="13">
        <v>770707632.50999999</v>
      </c>
      <c r="Q43" s="13">
        <v>770707632.50999999</v>
      </c>
      <c r="R43" s="13">
        <v>785929041.11000001</v>
      </c>
      <c r="S43" s="13">
        <v>785929041.11000001</v>
      </c>
      <c r="T43" s="13">
        <f>+T44+T47+T49+T52</f>
        <v>1023308331.5699999</v>
      </c>
      <c r="U43" s="9">
        <f t="shared" si="2"/>
        <v>0.1945726563355106</v>
      </c>
      <c r="V43" s="13">
        <f>+V44+V47+V49+V52</f>
        <v>1023308331.5699999</v>
      </c>
      <c r="W43" s="9">
        <f t="shared" si="3"/>
        <v>0.1945726563355106</v>
      </c>
    </row>
    <row r="44" spans="2:23" ht="23.1" customHeight="1" x14ac:dyDescent="0.2">
      <c r="B44" s="15"/>
      <c r="C44" s="16">
        <v>1</v>
      </c>
      <c r="D44" s="54" t="s">
        <v>0</v>
      </c>
      <c r="E44" s="54"/>
      <c r="F44" s="55"/>
      <c r="G44" s="17">
        <f>SUM(G45:G46)</f>
        <v>2112609000</v>
      </c>
      <c r="H44" s="17">
        <v>140000000</v>
      </c>
      <c r="I44" s="17">
        <v>140000000</v>
      </c>
      <c r="J44" s="17">
        <v>302621342.04000002</v>
      </c>
      <c r="K44" s="17">
        <v>302621342.04000002</v>
      </c>
      <c r="L44" s="17">
        <v>310666824.89000005</v>
      </c>
      <c r="M44" s="17">
        <v>310666824.89000005</v>
      </c>
      <c r="N44" s="17">
        <v>614159575.80999994</v>
      </c>
      <c r="O44" s="17">
        <v>614159575.80999994</v>
      </c>
      <c r="P44" s="17">
        <v>770666824.88999999</v>
      </c>
      <c r="Q44" s="17">
        <v>770666824.88999999</v>
      </c>
      <c r="R44" s="17">
        <v>785888233.49000001</v>
      </c>
      <c r="S44" s="17">
        <v>785888233.49000001</v>
      </c>
      <c r="T44" s="17">
        <f>SUM(T45:T46)</f>
        <v>1023258182.3099999</v>
      </c>
      <c r="U44" s="9">
        <f t="shared" si="2"/>
        <v>0.48435757980298294</v>
      </c>
      <c r="V44" s="17">
        <f>SUM(V45:V46)</f>
        <v>1023258182.3099999</v>
      </c>
      <c r="W44" s="9">
        <f t="shared" si="3"/>
        <v>0.48435757980298294</v>
      </c>
    </row>
    <row r="45" spans="2:23" ht="20.100000000000001" customHeight="1" x14ac:dyDescent="0.2">
      <c r="B45" s="18"/>
      <c r="C45" s="19"/>
      <c r="D45" s="25" t="s">
        <v>0</v>
      </c>
      <c r="E45" s="21">
        <v>1</v>
      </c>
      <c r="F45" s="22" t="s">
        <v>24</v>
      </c>
      <c r="G45" s="23">
        <v>2103862648</v>
      </c>
      <c r="H45" s="23">
        <v>139343108.12</v>
      </c>
      <c r="I45" s="23">
        <v>139343108.12</v>
      </c>
      <c r="J45" s="23">
        <v>301325694.85000002</v>
      </c>
      <c r="K45" s="23">
        <v>301325694.85000002</v>
      </c>
      <c r="L45" s="23">
        <v>309338604.92000002</v>
      </c>
      <c r="M45" s="23">
        <v>309338604.92000002</v>
      </c>
      <c r="N45" s="23">
        <v>611526369.25</v>
      </c>
      <c r="O45" s="23">
        <v>611526369.25</v>
      </c>
      <c r="P45" s="23">
        <v>767330637</v>
      </c>
      <c r="Q45" s="23">
        <v>767330637</v>
      </c>
      <c r="R45" s="23">
        <v>782519866.38999999</v>
      </c>
      <c r="S45" s="23">
        <v>782519866.38999999</v>
      </c>
      <c r="T45" s="23">
        <v>1018885784.13</v>
      </c>
      <c r="U45" s="24">
        <f t="shared" si="2"/>
        <v>0.48429291954899517</v>
      </c>
      <c r="V45" s="23">
        <v>1018885784.13</v>
      </c>
      <c r="W45" s="24">
        <f t="shared" si="3"/>
        <v>0.48429291954899517</v>
      </c>
    </row>
    <row r="46" spans="2:23" ht="20.100000000000001" customHeight="1" x14ac:dyDescent="0.2">
      <c r="B46" s="18"/>
      <c r="C46" s="19"/>
      <c r="D46" s="25"/>
      <c r="E46" s="21">
        <v>5</v>
      </c>
      <c r="F46" s="22" t="s">
        <v>26</v>
      </c>
      <c r="G46" s="23">
        <v>8746352</v>
      </c>
      <c r="H46" s="23">
        <v>656891.88</v>
      </c>
      <c r="I46" s="23">
        <v>656891.88</v>
      </c>
      <c r="J46" s="23">
        <v>1295647.19</v>
      </c>
      <c r="K46" s="23">
        <v>1295647.19</v>
      </c>
      <c r="L46" s="23">
        <v>1328219.97</v>
      </c>
      <c r="M46" s="23">
        <v>1328219.97</v>
      </c>
      <c r="N46" s="23">
        <v>2633206.56</v>
      </c>
      <c r="O46" s="23">
        <v>2633206.56</v>
      </c>
      <c r="P46" s="23">
        <v>3336187.89</v>
      </c>
      <c r="Q46" s="23">
        <v>3336187.89</v>
      </c>
      <c r="R46" s="23">
        <v>3368367.1</v>
      </c>
      <c r="S46" s="23">
        <v>3368367.1</v>
      </c>
      <c r="T46" s="23">
        <v>4372398.18</v>
      </c>
      <c r="U46" s="24">
        <f t="shared" si="2"/>
        <v>0.49991106920919715</v>
      </c>
      <c r="V46" s="23">
        <v>4372398.18</v>
      </c>
      <c r="W46" s="24">
        <f t="shared" si="3"/>
        <v>0.49991106920919715</v>
      </c>
    </row>
    <row r="47" spans="2:23" ht="20.100000000000001" customHeight="1" x14ac:dyDescent="0.2">
      <c r="B47" s="18"/>
      <c r="C47" s="17">
        <v>2</v>
      </c>
      <c r="D47" s="58" t="s">
        <v>1</v>
      </c>
      <c r="E47" s="54"/>
      <c r="F47" s="55"/>
      <c r="G47" s="39">
        <f>+G48</f>
        <v>4700559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f>+T48</f>
        <v>0</v>
      </c>
      <c r="U47" s="40" t="s">
        <v>32</v>
      </c>
      <c r="V47" s="39">
        <f>+V48</f>
        <v>0</v>
      </c>
      <c r="W47" s="40" t="s">
        <v>32</v>
      </c>
    </row>
    <row r="48" spans="2:23" ht="20.100000000000001" customHeight="1" x14ac:dyDescent="0.2">
      <c r="B48" s="18"/>
      <c r="C48" s="19"/>
      <c r="D48" s="25"/>
      <c r="E48" s="21">
        <v>3</v>
      </c>
      <c r="F48" s="22" t="s">
        <v>54</v>
      </c>
      <c r="G48" s="23">
        <v>4700559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4" t="s">
        <v>32</v>
      </c>
      <c r="V48" s="23">
        <v>0</v>
      </c>
      <c r="W48" s="24" t="s">
        <v>32</v>
      </c>
    </row>
    <row r="49" spans="2:23" ht="23.1" customHeight="1" x14ac:dyDescent="0.2">
      <c r="B49" s="15"/>
      <c r="C49" s="16">
        <v>3</v>
      </c>
      <c r="D49" s="54" t="s">
        <v>2</v>
      </c>
      <c r="E49" s="54"/>
      <c r="F49" s="55"/>
      <c r="G49" s="17">
        <f>+G50+G51</f>
        <v>160300000</v>
      </c>
      <c r="H49" s="17">
        <v>7028.28</v>
      </c>
      <c r="I49" s="17">
        <v>7028.28</v>
      </c>
      <c r="J49" s="17">
        <v>14056.56</v>
      </c>
      <c r="K49" s="17">
        <v>14056.56</v>
      </c>
      <c r="L49" s="17">
        <v>14056.56</v>
      </c>
      <c r="M49" s="17">
        <v>14056.56</v>
      </c>
      <c r="N49" s="17">
        <v>31890.6</v>
      </c>
      <c r="O49" s="17">
        <v>31890.6</v>
      </c>
      <c r="P49" s="17">
        <v>40807.620000000003</v>
      </c>
      <c r="Q49" s="17">
        <v>40807.620000000003</v>
      </c>
      <c r="R49" s="17">
        <v>40807.620000000003</v>
      </c>
      <c r="S49" s="17">
        <v>40807.620000000003</v>
      </c>
      <c r="T49" s="17">
        <f>+T50+T51</f>
        <v>50149.26</v>
      </c>
      <c r="U49" s="9">
        <f>+T49/G49</f>
        <v>3.1284628820960698E-4</v>
      </c>
      <c r="V49" s="17">
        <f>+V50+V51</f>
        <v>50149.26</v>
      </c>
      <c r="W49" s="9">
        <f>+V49/G49</f>
        <v>3.1284628820960698E-4</v>
      </c>
    </row>
    <row r="50" spans="2:23" ht="23.1" customHeight="1" x14ac:dyDescent="0.2">
      <c r="B50" s="41"/>
      <c r="C50" s="42"/>
      <c r="D50" s="43"/>
      <c r="E50" s="21">
        <v>2</v>
      </c>
      <c r="F50" s="22" t="s">
        <v>39</v>
      </c>
      <c r="G50" s="44">
        <v>160000000</v>
      </c>
      <c r="H50" s="44"/>
      <c r="I50" s="44"/>
      <c r="J50" s="44"/>
      <c r="K50" s="44"/>
      <c r="L50" s="44"/>
      <c r="M50" s="44"/>
      <c r="N50" s="44"/>
      <c r="O50" s="44"/>
      <c r="P50" s="44"/>
      <c r="Q50" s="44">
        <v>0</v>
      </c>
      <c r="R50" s="44">
        <v>0</v>
      </c>
      <c r="S50" s="44">
        <v>0</v>
      </c>
      <c r="T50" s="44"/>
      <c r="U50" s="24" t="s">
        <v>32</v>
      </c>
      <c r="V50" s="23"/>
      <c r="W50" s="24" t="s">
        <v>32</v>
      </c>
    </row>
    <row r="51" spans="2:23" ht="20.100000000000001" customHeight="1" x14ac:dyDescent="0.2">
      <c r="B51" s="18"/>
      <c r="C51" s="19"/>
      <c r="D51" s="25"/>
      <c r="E51" s="21">
        <v>5</v>
      </c>
      <c r="F51" s="22" t="s">
        <v>42</v>
      </c>
      <c r="G51" s="23">
        <v>300000</v>
      </c>
      <c r="H51" s="23">
        <v>7028.28</v>
      </c>
      <c r="I51" s="23">
        <v>7028.28</v>
      </c>
      <c r="J51" s="23">
        <v>14056.56</v>
      </c>
      <c r="K51" s="23">
        <v>14056.56</v>
      </c>
      <c r="L51" s="23">
        <v>14056.56</v>
      </c>
      <c r="M51" s="23">
        <v>14056.56</v>
      </c>
      <c r="N51" s="23">
        <v>31890.6</v>
      </c>
      <c r="O51" s="23">
        <v>31890.6</v>
      </c>
      <c r="P51" s="23">
        <v>40807.620000000003</v>
      </c>
      <c r="Q51" s="23">
        <v>40807.620000000003</v>
      </c>
      <c r="R51" s="23">
        <v>40807.620000000003</v>
      </c>
      <c r="S51" s="23">
        <v>40807.620000000003</v>
      </c>
      <c r="T51" s="23">
        <v>50149.26</v>
      </c>
      <c r="U51" s="24">
        <f>+T51/G51</f>
        <v>0.16716420000000001</v>
      </c>
      <c r="V51" s="23">
        <v>50149.26</v>
      </c>
      <c r="W51" s="24">
        <f>+V51/G51</f>
        <v>0.16716420000000001</v>
      </c>
    </row>
    <row r="52" spans="2:23" ht="20.100000000000001" customHeight="1" x14ac:dyDescent="0.2">
      <c r="B52" s="18"/>
      <c r="C52" s="39">
        <v>4</v>
      </c>
      <c r="D52" s="45"/>
      <c r="E52" s="58" t="s">
        <v>46</v>
      </c>
      <c r="F52" s="55"/>
      <c r="G52" s="39">
        <f>+G53</f>
        <v>2981651176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9">
        <f>+T52/G52</f>
        <v>0</v>
      </c>
      <c r="V52" s="39">
        <f>+V53</f>
        <v>0</v>
      </c>
      <c r="W52" s="9">
        <f>+V52/G52</f>
        <v>0</v>
      </c>
    </row>
    <row r="53" spans="2:23" ht="20.100000000000001" customHeight="1" x14ac:dyDescent="0.2">
      <c r="B53" s="18"/>
      <c r="C53" s="19"/>
      <c r="D53" s="25"/>
      <c r="E53" s="21">
        <v>3</v>
      </c>
      <c r="F53" s="22" t="s">
        <v>49</v>
      </c>
      <c r="G53" s="23">
        <v>2981651176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4">
        <f>+T53/G53</f>
        <v>0</v>
      </c>
      <c r="V53" s="23">
        <v>0</v>
      </c>
      <c r="W53" s="24">
        <f>+V53/G53</f>
        <v>0</v>
      </c>
    </row>
    <row r="54" spans="2:23" ht="23.1" customHeight="1" thickBot="1" x14ac:dyDescent="0.25">
      <c r="B54" s="46"/>
      <c r="C54" s="47"/>
      <c r="D54" s="48"/>
      <c r="E54" s="49"/>
      <c r="F54" s="50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2"/>
      <c r="V54" s="51"/>
      <c r="W54" s="52"/>
    </row>
    <row r="55" spans="2:23" ht="23.1" customHeight="1" x14ac:dyDescent="0.2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2:23" ht="20.100000000000001" customHeight="1" x14ac:dyDescent="0.2"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2:23" ht="20.100000000000001" customHeight="1" x14ac:dyDescent="0.2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2:23" ht="20.100000000000001" customHeight="1" x14ac:dyDescent="0.2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2:23" ht="20.100000000000001" customHeight="1" x14ac:dyDescent="0.2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2:23" ht="20.100000000000001" customHeight="1" x14ac:dyDescent="0.2"/>
  </sheetData>
  <mergeCells count="21">
    <mergeCell ref="A2:W2"/>
    <mergeCell ref="B3:W3"/>
    <mergeCell ref="H7:I7"/>
    <mergeCell ref="J7:K7"/>
    <mergeCell ref="L7:M7"/>
    <mergeCell ref="N7:O7"/>
    <mergeCell ref="P7:Q7"/>
    <mergeCell ref="R7:S7"/>
    <mergeCell ref="T7:W7"/>
    <mergeCell ref="E9:F9"/>
    <mergeCell ref="D10:F10"/>
    <mergeCell ref="D11:F11"/>
    <mergeCell ref="D16:F16"/>
    <mergeCell ref="D26:F26"/>
    <mergeCell ref="E35:F35"/>
    <mergeCell ref="D41:F41"/>
    <mergeCell ref="D43:F43"/>
    <mergeCell ref="D44:F44"/>
    <mergeCell ref="D47:F47"/>
    <mergeCell ref="D49:F49"/>
    <mergeCell ref="E52:F52"/>
  </mergeCells>
  <printOptions horizontalCentered="1" verticalCentered="1"/>
  <pageMargins left="0" right="0" top="0" bottom="0" header="0.51181102362204722" footer="0.51181102362204722"/>
  <pageSetup paperSize="5" scale="48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Presupuestaria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SEVERINI, José Antonio</dc:creator>
  <cp:lastModifiedBy>PIEDRAS, Federico</cp:lastModifiedBy>
  <cp:lastPrinted>2025-02-10T17:57:04Z</cp:lastPrinted>
  <dcterms:created xsi:type="dcterms:W3CDTF">2018-06-06T14:57:39Z</dcterms:created>
  <dcterms:modified xsi:type="dcterms:W3CDTF">2026-11-04T13:39:08Z</dcterms:modified>
</cp:coreProperties>
</file>