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ap47-f001\Relaciones Institucionales\Transparencia Activa\Ejecución Presupuestaria\"/>
    </mc:Choice>
  </mc:AlternateContent>
  <xr:revisionPtr revIDLastSave="0" documentId="13_ncr:80000009_{DA476585-373C-43F7-9050-540040E47C67}" xr6:coauthVersionLast="47" xr6:coauthVersionMax="47" xr10:uidLastSave="{00000000-0000-0000-0000-000000000000}"/>
  <bookViews>
    <workbookView xWindow="-120" yWindow="-120" windowWidth="29040" windowHeight="15720" xr2:uid="{81EC4755-4B5A-49C1-B59A-D39FCB5F1350}"/>
  </bookViews>
  <sheets>
    <sheet name="Ejecición Presupuestari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4" l="1"/>
  <c r="O16" i="14" s="1"/>
  <c r="Q36" i="14"/>
  <c r="O36" i="14"/>
  <c r="G26" i="14"/>
  <c r="N26" i="14"/>
  <c r="Q37" i="14"/>
  <c r="O37" i="14"/>
  <c r="G11" i="14"/>
  <c r="N11" i="14"/>
  <c r="P11" i="14"/>
  <c r="P10" i="14" s="1"/>
  <c r="O12" i="14"/>
  <c r="Q12" i="14"/>
  <c r="O13" i="14"/>
  <c r="Q13" i="14"/>
  <c r="O14" i="14"/>
  <c r="Q14" i="14"/>
  <c r="O15" i="14"/>
  <c r="Q15" i="14"/>
  <c r="G16" i="14"/>
  <c r="P16" i="14"/>
  <c r="O17" i="14"/>
  <c r="Q17" i="14"/>
  <c r="O18" i="14"/>
  <c r="Q18" i="14"/>
  <c r="O19" i="14"/>
  <c r="Q19" i="14"/>
  <c r="O21" i="14"/>
  <c r="Q21" i="14"/>
  <c r="O22" i="14"/>
  <c r="Q22" i="14"/>
  <c r="O23" i="14"/>
  <c r="Q23" i="14"/>
  <c r="O24" i="14"/>
  <c r="Q24" i="14"/>
  <c r="O25" i="14"/>
  <c r="Q25" i="14"/>
  <c r="P26" i="14"/>
  <c r="Q26" i="14" s="1"/>
  <c r="O27" i="14"/>
  <c r="Q27" i="14"/>
  <c r="O28" i="14"/>
  <c r="Q28" i="14"/>
  <c r="O29" i="14"/>
  <c r="Q29" i="14"/>
  <c r="O30" i="14"/>
  <c r="Q30" i="14"/>
  <c r="O31" i="14"/>
  <c r="Q31" i="14"/>
  <c r="O32" i="14"/>
  <c r="Q32" i="14"/>
  <c r="O33" i="14"/>
  <c r="Q33" i="14"/>
  <c r="O34" i="14"/>
  <c r="Q34" i="14"/>
  <c r="G35" i="14"/>
  <c r="N35" i="14"/>
  <c r="P35" i="14"/>
  <c r="O38" i="14"/>
  <c r="Q38" i="14"/>
  <c r="O39" i="14"/>
  <c r="Q39" i="14"/>
  <c r="O40" i="14"/>
  <c r="Q40" i="14"/>
  <c r="G41" i="14"/>
  <c r="N41" i="14"/>
  <c r="P41" i="14"/>
  <c r="Q41" i="14" s="1"/>
  <c r="O42" i="14"/>
  <c r="Q42" i="14"/>
  <c r="G44" i="14"/>
  <c r="N44" i="14"/>
  <c r="O44" i="14" s="1"/>
  <c r="P44" i="14"/>
  <c r="O45" i="14"/>
  <c r="Q45" i="14"/>
  <c r="O46" i="14"/>
  <c r="Q46" i="14"/>
  <c r="G47" i="14"/>
  <c r="N47" i="14"/>
  <c r="P47" i="14"/>
  <c r="P43" i="14" s="1"/>
  <c r="Q43" i="14" s="1"/>
  <c r="G49" i="14"/>
  <c r="N49" i="14"/>
  <c r="P49" i="14"/>
  <c r="O51" i="14"/>
  <c r="Q51" i="14"/>
  <c r="G52" i="14"/>
  <c r="O52" i="14"/>
  <c r="P52" i="14"/>
  <c r="Q52" i="14" s="1"/>
  <c r="O53" i="14"/>
  <c r="Q53" i="14"/>
  <c r="Q49" i="14"/>
  <c r="Q35" i="14"/>
  <c r="O35" i="14"/>
  <c r="O49" i="14"/>
  <c r="Q44" i="14"/>
  <c r="O41" i="14"/>
  <c r="O26" i="14"/>
  <c r="Q11" i="14"/>
  <c r="G10" i="14"/>
  <c r="O10" i="14" s="1"/>
  <c r="G9" i="14"/>
  <c r="O11" i="14"/>
  <c r="N10" i="14"/>
  <c r="G43" i="14"/>
  <c r="Q16" i="14"/>
  <c r="Q10" i="14" l="1"/>
  <c r="P9" i="14"/>
  <c r="Q9" i="14" s="1"/>
  <c r="N43" i="14"/>
  <c r="N9" i="14" l="1"/>
  <c r="O9" i="14" s="1"/>
  <c r="O43" i="14"/>
</calcChain>
</file>

<file path=xl/sharedStrings.xml><?xml version="1.0" encoding="utf-8"?>
<sst xmlns="http://schemas.openxmlformats.org/spreadsheetml/2006/main" count="75" uniqueCount="52">
  <si>
    <t>Fte</t>
  </si>
  <si>
    <t>In</t>
  </si>
  <si>
    <t>Pp</t>
  </si>
  <si>
    <t>Principal Desc.</t>
  </si>
  <si>
    <t>Crédito Vigente</t>
  </si>
  <si>
    <t>Tesoro Nacional</t>
  </si>
  <si>
    <t>Gastos en Personal</t>
  </si>
  <si>
    <t>Personal Permanente</t>
  </si>
  <si>
    <t>Servicios Extraordinarios</t>
  </si>
  <si>
    <t>Asistencia Social al Personal</t>
  </si>
  <si>
    <t>Bienes de Consumo</t>
  </si>
  <si>
    <t>Productos Alimenticios, Agropecuarios y Forestales</t>
  </si>
  <si>
    <t>Textiles y Vestuario</t>
  </si>
  <si>
    <t>Productos de Papel, Cartón e Impresos</t>
  </si>
  <si>
    <t>Productos Químicos, Combustibles y Lubricantes</t>
  </si>
  <si>
    <t>Productos de Minerales No Metálicos</t>
  </si>
  <si>
    <t>Productos Metálicos</t>
  </si>
  <si>
    <t>Otros Bienes de Consumo</t>
  </si>
  <si>
    <t>Servicios No Personales</t>
  </si>
  <si>
    <t>Servicios Básicos</t>
  </si>
  <si>
    <t>Alquileres y Derechos</t>
  </si>
  <si>
    <t>Mantenimiento, Reparación y Limpieza</t>
  </si>
  <si>
    <t>Servicios Técnicos y Profesionales</t>
  </si>
  <si>
    <t>Servicios Comerciales y Financieros</t>
  </si>
  <si>
    <t>Pasajes y Viáticos</t>
  </si>
  <si>
    <t>Impuestos, Derechos, Tasas y Juicios</t>
  </si>
  <si>
    <t>Otros Servicios</t>
  </si>
  <si>
    <t>Construcciones</t>
  </si>
  <si>
    <t>Maquinaria y Equipo</t>
  </si>
  <si>
    <t>Transferencias</t>
  </si>
  <si>
    <t>Transf. al Sector Privado para Financiar Gastos Corrientes</t>
  </si>
  <si>
    <t>Recursos con Afectación Específica</t>
  </si>
  <si>
    <t>Activos Intangibles</t>
  </si>
  <si>
    <t>Compromiso</t>
  </si>
  <si>
    <t>Devengado</t>
  </si>
  <si>
    <t xml:space="preserve"> Bienes de Uso</t>
  </si>
  <si>
    <t>Productos de Cuero y Caucho</t>
  </si>
  <si>
    <t>Minerales</t>
  </si>
  <si>
    <t>Libros, Revistas y Otros Elementos Coleccionables</t>
  </si>
  <si>
    <t>% Ejecución Compromiso</t>
  </si>
  <si>
    <t>% Ejecución Devengado</t>
  </si>
  <si>
    <t>Acumulado a Enero</t>
  </si>
  <si>
    <t>Personal contratado</t>
  </si>
  <si>
    <t xml:space="preserve"> -,-</t>
  </si>
  <si>
    <t>Acumulado a Febrero</t>
  </si>
  <si>
    <t>TOTAL GENERAL PRESUPUESTO 2025</t>
  </si>
  <si>
    <t>COMPROMISO ACUMULADO Y DEVENGADO ACUMULADO A ABRIL</t>
  </si>
  <si>
    <t>Acumulado a Abril</t>
  </si>
  <si>
    <t>Bienes preexistentes</t>
  </si>
  <si>
    <t>Productos de papel, cartón e impresos</t>
  </si>
  <si>
    <t>EJECUCION PRESUPUESTARIA POR OBJETO DEL GASTO CONSOLIDADO AL 30 DE ABRIL</t>
  </si>
  <si>
    <t>Acumulado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</si>
</sst>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3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10" fontId="1" fillId="2" borderId="1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top" wrapText="1"/>
    </xf>
    <xf numFmtId="3" fontId="2" fillId="0" borderId="18" xfId="0" applyNumberFormat="1" applyFont="1" applyBorder="1" applyAlignment="1">
      <alignment horizontal="left" vertical="top" wrapText="1"/>
    </xf>
    <xf numFmtId="3" fontId="2" fillId="0" borderId="15" xfId="0" applyNumberFormat="1" applyFont="1" applyBorder="1" applyAlignment="1">
      <alignment horizontal="right" vertical="top" wrapText="1"/>
    </xf>
    <xf numFmtId="10" fontId="2" fillId="0" borderId="15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top" wrapText="1"/>
    </xf>
    <xf numFmtId="3" fontId="2" fillId="0" borderId="19" xfId="0" applyNumberFormat="1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right" vertical="top" wrapText="1"/>
    </xf>
    <xf numFmtId="3" fontId="2" fillId="0" borderId="21" xfId="0" applyNumberFormat="1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right" vertical="top" wrapText="1"/>
    </xf>
    <xf numFmtId="10" fontId="1" fillId="0" borderId="22" xfId="0" applyNumberFormat="1" applyFont="1" applyBorder="1" applyAlignment="1">
      <alignment horizontal="center" vertical="top" wrapText="1"/>
    </xf>
    <xf numFmtId="10" fontId="1" fillId="0" borderId="23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1" fillId="0" borderId="14" xfId="0" applyNumberFormat="1" applyFont="1" applyBorder="1" applyAlignment="1">
      <alignment horizontal="right" vertical="top" wrapText="1"/>
    </xf>
    <xf numFmtId="3" fontId="2" fillId="0" borderId="18" xfId="0" applyNumberFormat="1" applyFon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right" vertical="top" wrapText="1"/>
    </xf>
    <xf numFmtId="3" fontId="2" fillId="0" borderId="26" xfId="0" applyNumberFormat="1" applyFont="1" applyBorder="1" applyAlignment="1">
      <alignment horizontal="right" vertical="top" wrapText="1"/>
    </xf>
    <xf numFmtId="10" fontId="2" fillId="0" borderId="27" xfId="0" applyNumberFormat="1" applyFont="1" applyBorder="1" applyAlignment="1">
      <alignment horizontal="center" vertical="top" wrapText="1"/>
    </xf>
    <xf numFmtId="3" fontId="2" fillId="0" borderId="27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10" fontId="1" fillId="0" borderId="12" xfId="0" applyNumberFormat="1" applyFont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left" vertical="center" wrapText="1"/>
    </xf>
    <xf numFmtId="3" fontId="1" fillId="0" borderId="30" xfId="0" applyNumberFormat="1" applyFont="1" applyBorder="1" applyAlignment="1">
      <alignment horizontal="left" vertical="center" wrapText="1"/>
    </xf>
    <xf numFmtId="3" fontId="1" fillId="2" borderId="32" xfId="0" applyNumberFormat="1" applyFont="1" applyFill="1" applyBorder="1" applyAlignment="1">
      <alignment horizontal="left" vertical="center" wrapText="1"/>
    </xf>
    <xf numFmtId="3" fontId="1" fillId="2" borderId="3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2" borderId="29" xfId="0" applyNumberFormat="1" applyFont="1" applyFill="1" applyBorder="1" applyAlignment="1">
      <alignment horizontal="left" vertical="center" wrapText="1"/>
    </xf>
    <xf numFmtId="3" fontId="1" fillId="2" borderId="30" xfId="0" applyNumberFormat="1" applyFont="1" applyFill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left" vertical="center" wrapText="1"/>
    </xf>
    <xf numFmtId="3" fontId="1" fillId="0" borderId="21" xfId="0" applyNumberFormat="1" applyFont="1" applyBorder="1" applyAlignment="1">
      <alignment horizontal="left" vertical="center" wrapText="1"/>
    </xf>
    <xf numFmtId="3" fontId="1" fillId="0" borderId="3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28CB-22F8-4129-A029-470288E2B2DB}">
  <sheetPr>
    <pageSetUpPr fitToPage="1"/>
  </sheetPr>
  <dimension ref="A2:Q60"/>
  <sheetViews>
    <sheetView showGridLines="0" tabSelected="1" zoomScaleNormal="100" workbookViewId="0">
      <pane xSplit="7" topLeftCell="H1" activePane="topRight" state="frozen"/>
      <selection activeCell="A6" sqref="A6"/>
      <selection pane="topRight" activeCell="G7" sqref="G7"/>
    </sheetView>
  </sheetViews>
  <sheetFormatPr baseColWidth="10" defaultColWidth="9.140625" defaultRowHeight="12.75" x14ac:dyDescent="0.2"/>
  <cols>
    <col min="1" max="1" width="3" customWidth="1"/>
    <col min="2" max="2" width="4.140625" customWidth="1"/>
    <col min="3" max="3" width="2.5703125" customWidth="1"/>
    <col min="4" max="4" width="0.140625" style="1" customWidth="1"/>
    <col min="5" max="5" width="3.42578125" customWidth="1"/>
    <col min="6" max="6" width="56.5703125" style="1" bestFit="1" customWidth="1"/>
    <col min="7" max="13" width="18" customWidth="1"/>
    <col min="14" max="14" width="16.5703125" bestFit="1" customWidth="1"/>
    <col min="15" max="15" width="13.42578125" bestFit="1" customWidth="1"/>
    <col min="16" max="16" width="18.42578125" bestFit="1" customWidth="1"/>
    <col min="17" max="17" width="12.7109375" bestFit="1" customWidth="1"/>
    <col min="18" max="18" width="12" bestFit="1" customWidth="1"/>
  </cols>
  <sheetData>
    <row r="2" spans="1:17" ht="22.5" customHeight="1" x14ac:dyDescent="0.25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4.75" customHeight="1" x14ac:dyDescent="0.25">
      <c r="B3" s="58" t="s">
        <v>46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11.25" customHeight="1" x14ac:dyDescent="0.2"/>
    <row r="5" spans="1:17" x14ac:dyDescent="0.2">
      <c r="G5" s="9"/>
      <c r="H5" s="9"/>
      <c r="I5" s="9"/>
      <c r="J5" s="9"/>
      <c r="K5" s="9"/>
      <c r="L5" s="9"/>
      <c r="M5" s="9"/>
    </row>
    <row r="6" spans="1:17" ht="13.5" thickBot="1" x14ac:dyDescent="0.25"/>
    <row r="7" spans="1:17" ht="15.75" customHeight="1" thickBot="1" x14ac:dyDescent="0.3">
      <c r="H7" s="59" t="s">
        <v>41</v>
      </c>
      <c r="I7" s="60"/>
      <c r="J7" s="59" t="s">
        <v>44</v>
      </c>
      <c r="K7" s="60"/>
      <c r="L7" s="59" t="s">
        <v>51</v>
      </c>
      <c r="M7" s="60"/>
      <c r="N7" s="59" t="s">
        <v>47</v>
      </c>
      <c r="O7" s="61"/>
      <c r="P7" s="61"/>
      <c r="Q7" s="60"/>
    </row>
    <row r="8" spans="1:17" ht="51.75" customHeight="1" thickBot="1" x14ac:dyDescent="0.25">
      <c r="B8" s="10" t="s">
        <v>0</v>
      </c>
      <c r="C8" s="11" t="s">
        <v>1</v>
      </c>
      <c r="D8" s="11"/>
      <c r="E8" s="11" t="s">
        <v>2</v>
      </c>
      <c r="F8" s="11" t="s">
        <v>3</v>
      </c>
      <c r="G8" s="11" t="s">
        <v>4</v>
      </c>
      <c r="H8" s="11" t="s">
        <v>33</v>
      </c>
      <c r="I8" s="11" t="s">
        <v>34</v>
      </c>
      <c r="J8" s="11" t="s">
        <v>33</v>
      </c>
      <c r="K8" s="11" t="s">
        <v>34</v>
      </c>
      <c r="L8" s="11" t="s">
        <v>33</v>
      </c>
      <c r="M8" s="11" t="s">
        <v>34</v>
      </c>
      <c r="N8" s="11" t="s">
        <v>33</v>
      </c>
      <c r="O8" s="11" t="s">
        <v>39</v>
      </c>
      <c r="P8" s="11" t="s">
        <v>34</v>
      </c>
      <c r="Q8" s="11" t="s">
        <v>40</v>
      </c>
    </row>
    <row r="9" spans="1:17" ht="34.5" customHeight="1" x14ac:dyDescent="0.2">
      <c r="B9" s="12"/>
      <c r="C9" s="13"/>
      <c r="D9" s="14"/>
      <c r="E9" s="62" t="s">
        <v>45</v>
      </c>
      <c r="F9" s="63"/>
      <c r="G9" s="15">
        <f>+G10+G43</f>
        <v>534896299994</v>
      </c>
      <c r="H9" s="15">
        <v>47383996421.040009</v>
      </c>
      <c r="I9" s="15">
        <v>43838518869.450005</v>
      </c>
      <c r="J9" s="15">
        <v>95727951784.790009</v>
      </c>
      <c r="K9" s="15">
        <v>91311726025.030014</v>
      </c>
      <c r="L9" s="15">
        <v>144077489845.64001</v>
      </c>
      <c r="M9" s="15">
        <v>140137467496.23004</v>
      </c>
      <c r="N9" s="15">
        <f>+N10+N43</f>
        <v>196329911856.13</v>
      </c>
      <c r="O9" s="16">
        <f t="shared" ref="O9:O19" si="0">+N9/G9</f>
        <v>0.36704294245133545</v>
      </c>
      <c r="P9" s="15">
        <f>+P10+P43</f>
        <v>190845856160.70001</v>
      </c>
      <c r="Q9" s="17">
        <f t="shared" ref="Q9:Q19" si="1">+P9/G9</f>
        <v>0.35679038378624184</v>
      </c>
    </row>
    <row r="10" spans="1:17" ht="23.1" customHeight="1" x14ac:dyDescent="0.2">
      <c r="B10" s="18">
        <v>1</v>
      </c>
      <c r="C10" s="19"/>
      <c r="D10" s="64" t="s">
        <v>5</v>
      </c>
      <c r="E10" s="64"/>
      <c r="F10" s="65"/>
      <c r="G10" s="20">
        <f>+G11+G16+G26+G35+G41</f>
        <v>531336999994</v>
      </c>
      <c r="H10" s="20">
        <v>47243989392.76001</v>
      </c>
      <c r="I10" s="20">
        <v>43698511841.170006</v>
      </c>
      <c r="J10" s="20">
        <v>95425316386.190002</v>
      </c>
      <c r="K10" s="20">
        <v>91009090626.430008</v>
      </c>
      <c r="L10" s="20">
        <v>143766808964.19</v>
      </c>
      <c r="M10" s="20">
        <v>139826786614.78003</v>
      </c>
      <c r="N10" s="20">
        <f>+N11+N16+N26+N35+N41</f>
        <v>195715720389.72</v>
      </c>
      <c r="O10" s="21">
        <f t="shared" si="0"/>
        <v>0.36834573988246644</v>
      </c>
      <c r="P10" s="20">
        <f>+P11+P16+P26+P35+P41</f>
        <v>190231664694.29001</v>
      </c>
      <c r="Q10" s="21">
        <f t="shared" si="1"/>
        <v>0.35802450176900563</v>
      </c>
    </row>
    <row r="11" spans="1:17" ht="23.1" customHeight="1" x14ac:dyDescent="0.2">
      <c r="B11" s="22"/>
      <c r="C11" s="23">
        <v>1</v>
      </c>
      <c r="D11" s="54" t="s">
        <v>6</v>
      </c>
      <c r="E11" s="54"/>
      <c r="F11" s="55"/>
      <c r="G11" s="24">
        <f>SUM(G12:G15)</f>
        <v>510394999994</v>
      </c>
      <c r="H11" s="24">
        <v>43134455392.390007</v>
      </c>
      <c r="I11" s="24">
        <v>43134455392.390007</v>
      </c>
      <c r="J11" s="24">
        <v>89497251058.730011</v>
      </c>
      <c r="K11" s="24">
        <v>89497251058.730011</v>
      </c>
      <c r="L11" s="24">
        <v>137300310825.27002</v>
      </c>
      <c r="M11" s="24">
        <v>137300310825.27002</v>
      </c>
      <c r="N11" s="24">
        <f>SUM(N12:N15)</f>
        <v>186746225804.50998</v>
      </c>
      <c r="O11" s="16">
        <f t="shared" si="0"/>
        <v>0.36588568815663414</v>
      </c>
      <c r="P11" s="24">
        <f>SUM(P12:P15)</f>
        <v>186746225804.50998</v>
      </c>
      <c r="Q11" s="16">
        <f t="shared" si="1"/>
        <v>0.36588568815663414</v>
      </c>
    </row>
    <row r="12" spans="1:17" ht="20.100000000000001" customHeight="1" x14ac:dyDescent="0.2">
      <c r="B12" s="25">
        <v>1</v>
      </c>
      <c r="C12" s="26">
        <v>1</v>
      </c>
      <c r="D12" s="27"/>
      <c r="E12" s="28">
        <v>1</v>
      </c>
      <c r="F12" s="29" t="s">
        <v>7</v>
      </c>
      <c r="G12" s="30">
        <v>505110793939</v>
      </c>
      <c r="H12" s="30">
        <v>42808177820.660004</v>
      </c>
      <c r="I12" s="30">
        <v>42808177820.660004</v>
      </c>
      <c r="J12" s="30">
        <v>88858216509.320007</v>
      </c>
      <c r="K12" s="30">
        <v>88858216509.320007</v>
      </c>
      <c r="L12" s="30">
        <v>136327047308.82001</v>
      </c>
      <c r="M12" s="30">
        <v>136327047308.82001</v>
      </c>
      <c r="N12" s="30">
        <v>185411058058.37</v>
      </c>
      <c r="O12" s="31">
        <f t="shared" si="0"/>
        <v>0.36707007706661932</v>
      </c>
      <c r="P12" s="30">
        <v>185411058058.37</v>
      </c>
      <c r="Q12" s="31">
        <f t="shared" si="1"/>
        <v>0.36707007706661932</v>
      </c>
    </row>
    <row r="13" spans="1:17" ht="20.100000000000001" customHeight="1" x14ac:dyDescent="0.2">
      <c r="B13" s="25"/>
      <c r="C13" s="26"/>
      <c r="D13" s="32"/>
      <c r="E13" s="28">
        <v>3</v>
      </c>
      <c r="F13" s="29" t="s">
        <v>8</v>
      </c>
      <c r="G13" s="30">
        <v>473718141</v>
      </c>
      <c r="H13" s="30">
        <v>42825757.009999998</v>
      </c>
      <c r="I13" s="30">
        <v>42825757.009999998</v>
      </c>
      <c r="J13" s="30">
        <v>76494913.049999997</v>
      </c>
      <c r="K13" s="30">
        <v>76494913.049999997</v>
      </c>
      <c r="L13" s="30">
        <v>115724018.98999999</v>
      </c>
      <c r="M13" s="30">
        <v>115724018.98999999</v>
      </c>
      <c r="N13" s="30">
        <v>166001705.37</v>
      </c>
      <c r="O13" s="31">
        <f t="shared" si="0"/>
        <v>0.35042294352413245</v>
      </c>
      <c r="P13" s="30">
        <v>166001705.37</v>
      </c>
      <c r="Q13" s="31">
        <f t="shared" si="1"/>
        <v>0.35042294352413245</v>
      </c>
    </row>
    <row r="14" spans="1:17" ht="20.100000000000001" customHeight="1" x14ac:dyDescent="0.2">
      <c r="B14" s="25"/>
      <c r="C14" s="26"/>
      <c r="D14" s="32"/>
      <c r="E14" s="28">
        <v>5</v>
      </c>
      <c r="F14" s="29" t="s">
        <v>9</v>
      </c>
      <c r="G14" s="30">
        <v>4774487914</v>
      </c>
      <c r="H14" s="30">
        <v>282664674.72000003</v>
      </c>
      <c r="I14" s="30">
        <v>282664674.72000003</v>
      </c>
      <c r="J14" s="30">
        <v>560965356.36000001</v>
      </c>
      <c r="K14" s="30">
        <v>560965356.36000001</v>
      </c>
      <c r="L14" s="30">
        <v>855178077.46000004</v>
      </c>
      <c r="M14" s="30">
        <v>855178077.46000004</v>
      </c>
      <c r="N14" s="30">
        <v>1166017480.77</v>
      </c>
      <c r="O14" s="31">
        <f t="shared" si="0"/>
        <v>0.24421833331087578</v>
      </c>
      <c r="P14" s="30">
        <v>1166017480.77</v>
      </c>
      <c r="Q14" s="31">
        <f t="shared" si="1"/>
        <v>0.24421833331087578</v>
      </c>
    </row>
    <row r="15" spans="1:17" ht="20.100000000000001" customHeight="1" x14ac:dyDescent="0.2">
      <c r="B15" s="25"/>
      <c r="C15" s="26"/>
      <c r="D15" s="32"/>
      <c r="E15" s="28">
        <v>8</v>
      </c>
      <c r="F15" s="29" t="s">
        <v>42</v>
      </c>
      <c r="G15" s="30">
        <v>36000000</v>
      </c>
      <c r="H15" s="30">
        <v>787140</v>
      </c>
      <c r="I15" s="30">
        <v>787140</v>
      </c>
      <c r="J15" s="30">
        <v>1574280</v>
      </c>
      <c r="K15" s="30">
        <v>1574280</v>
      </c>
      <c r="L15" s="30">
        <v>2361420</v>
      </c>
      <c r="M15" s="30">
        <v>2361420</v>
      </c>
      <c r="N15" s="30">
        <v>3148560</v>
      </c>
      <c r="O15" s="31">
        <f t="shared" si="0"/>
        <v>8.7459999999999996E-2</v>
      </c>
      <c r="P15" s="30">
        <v>3148560</v>
      </c>
      <c r="Q15" s="31">
        <f t="shared" si="1"/>
        <v>8.7459999999999996E-2</v>
      </c>
    </row>
    <row r="16" spans="1:17" ht="23.1" customHeight="1" x14ac:dyDescent="0.2">
      <c r="B16" s="22"/>
      <c r="C16" s="23">
        <v>2</v>
      </c>
      <c r="D16" s="54" t="s">
        <v>10</v>
      </c>
      <c r="E16" s="54"/>
      <c r="F16" s="55"/>
      <c r="G16" s="24">
        <f>SUM(G17:G25)</f>
        <v>1704000000</v>
      </c>
      <c r="H16" s="24">
        <v>18808855.43</v>
      </c>
      <c r="I16" s="24">
        <v>18808855.43</v>
      </c>
      <c r="J16" s="24">
        <v>56775950.359999999</v>
      </c>
      <c r="K16" s="24">
        <v>56775950.359999999</v>
      </c>
      <c r="L16" s="24">
        <v>230404382.02000004</v>
      </c>
      <c r="M16" s="24">
        <v>118210345.02000001</v>
      </c>
      <c r="N16" s="24">
        <f>SUM(N17:N25)</f>
        <v>389880207.13</v>
      </c>
      <c r="O16" s="16">
        <f t="shared" si="0"/>
        <v>0.22880293845657276</v>
      </c>
      <c r="P16" s="24">
        <f>SUM(P17:P25)</f>
        <v>172890853.13</v>
      </c>
      <c r="Q16" s="16">
        <f t="shared" si="1"/>
        <v>0.10146176826877934</v>
      </c>
    </row>
    <row r="17" spans="2:17" ht="20.100000000000001" customHeight="1" x14ac:dyDescent="0.2">
      <c r="B17" s="25"/>
      <c r="C17" s="26"/>
      <c r="D17" s="32"/>
      <c r="E17" s="28">
        <v>1</v>
      </c>
      <c r="F17" s="29" t="s">
        <v>11</v>
      </c>
      <c r="G17" s="30">
        <v>60000000</v>
      </c>
      <c r="H17" s="30">
        <v>1560274.98</v>
      </c>
      <c r="I17" s="30">
        <v>1560274.98</v>
      </c>
      <c r="J17" s="30">
        <v>6197136.6900000004</v>
      </c>
      <c r="K17" s="30">
        <v>6197136.6900000004</v>
      </c>
      <c r="L17" s="30">
        <v>127903480.94000001</v>
      </c>
      <c r="M17" s="30">
        <v>17254183.940000001</v>
      </c>
      <c r="N17" s="30">
        <v>133800079.68000001</v>
      </c>
      <c r="O17" s="31">
        <f t="shared" si="0"/>
        <v>2.2300013280000002</v>
      </c>
      <c r="P17" s="30">
        <v>32050816.68</v>
      </c>
      <c r="Q17" s="31">
        <f t="shared" si="1"/>
        <v>0.53418027800000001</v>
      </c>
    </row>
    <row r="18" spans="2:17" ht="20.100000000000001" customHeight="1" x14ac:dyDescent="0.2">
      <c r="B18" s="25"/>
      <c r="C18" s="26"/>
      <c r="D18" s="32"/>
      <c r="E18" s="28">
        <v>2</v>
      </c>
      <c r="F18" s="29" t="s">
        <v>12</v>
      </c>
      <c r="G18" s="30">
        <v>220000000</v>
      </c>
      <c r="H18" s="30">
        <v>3650880.0300000003</v>
      </c>
      <c r="I18" s="30">
        <v>3650880.0300000003</v>
      </c>
      <c r="J18" s="30">
        <v>6605430.3599999994</v>
      </c>
      <c r="K18" s="30">
        <v>6605430.3599999994</v>
      </c>
      <c r="L18" s="30">
        <v>9037904.3599999994</v>
      </c>
      <c r="M18" s="30">
        <v>9037904.3599999994</v>
      </c>
      <c r="N18" s="30">
        <v>11491178.359999999</v>
      </c>
      <c r="O18" s="31">
        <f t="shared" si="0"/>
        <v>5.2232628909090903E-2</v>
      </c>
      <c r="P18" s="30">
        <v>11491178.359999999</v>
      </c>
      <c r="Q18" s="31">
        <f t="shared" si="1"/>
        <v>5.2232628909090903E-2</v>
      </c>
    </row>
    <row r="19" spans="2:17" ht="20.100000000000001" customHeight="1" x14ac:dyDescent="0.2">
      <c r="B19" s="25"/>
      <c r="C19" s="26"/>
      <c r="D19" s="32"/>
      <c r="E19" s="28">
        <v>3</v>
      </c>
      <c r="F19" s="29" t="s">
        <v>13</v>
      </c>
      <c r="G19" s="30">
        <v>600000000</v>
      </c>
      <c r="H19" s="30">
        <v>378000</v>
      </c>
      <c r="I19" s="30">
        <v>378000</v>
      </c>
      <c r="J19" s="30">
        <v>814545.36</v>
      </c>
      <c r="K19" s="30">
        <v>814545.36</v>
      </c>
      <c r="L19" s="30">
        <v>1084844.3599999999</v>
      </c>
      <c r="M19" s="30">
        <v>1084844.3599999999</v>
      </c>
      <c r="N19" s="30">
        <v>115073720.53</v>
      </c>
      <c r="O19" s="31">
        <f t="shared" si="0"/>
        <v>0.19178953421666667</v>
      </c>
      <c r="P19" s="30">
        <v>1378369.53</v>
      </c>
      <c r="Q19" s="31">
        <f t="shared" si="1"/>
        <v>2.2972825499999999E-3</v>
      </c>
    </row>
    <row r="20" spans="2:17" ht="20.100000000000001" customHeight="1" x14ac:dyDescent="0.2">
      <c r="B20" s="25"/>
      <c r="C20" s="26"/>
      <c r="D20" s="32"/>
      <c r="E20" s="28">
        <v>4</v>
      </c>
      <c r="F20" s="29" t="s">
        <v>36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1" t="s">
        <v>43</v>
      </c>
      <c r="P20" s="30">
        <v>0</v>
      </c>
      <c r="Q20" s="31" t="s">
        <v>43</v>
      </c>
    </row>
    <row r="21" spans="2:17" ht="20.100000000000001" customHeight="1" x14ac:dyDescent="0.2">
      <c r="B21" s="25"/>
      <c r="C21" s="26"/>
      <c r="D21" s="32"/>
      <c r="E21" s="28">
        <v>5</v>
      </c>
      <c r="F21" s="29" t="s">
        <v>14</v>
      </c>
      <c r="G21" s="30">
        <v>250000000</v>
      </c>
      <c r="H21" s="30">
        <v>33866.06</v>
      </c>
      <c r="I21" s="30">
        <v>33866.06</v>
      </c>
      <c r="J21" s="30">
        <v>5406136.4199999999</v>
      </c>
      <c r="K21" s="30">
        <v>5406136.4199999999</v>
      </c>
      <c r="L21" s="30">
        <v>15242247.210000001</v>
      </c>
      <c r="M21" s="30">
        <v>15242247.210000001</v>
      </c>
      <c r="N21" s="30">
        <v>21427332.649999999</v>
      </c>
      <c r="O21" s="31">
        <f t="shared" ref="O21:O46" si="2">+N21/G21</f>
        <v>8.5709330599999994E-2</v>
      </c>
      <c r="P21" s="30">
        <v>21427332.649999999</v>
      </c>
      <c r="Q21" s="31">
        <f t="shared" ref="Q21:Q46" si="3">+P21/G21</f>
        <v>8.5709330599999994E-2</v>
      </c>
    </row>
    <row r="22" spans="2:17" ht="20.100000000000001" customHeight="1" x14ac:dyDescent="0.2">
      <c r="B22" s="25"/>
      <c r="C22" s="26"/>
      <c r="D22" s="32"/>
      <c r="E22" s="28">
        <v>6</v>
      </c>
      <c r="F22" s="29" t="s">
        <v>15</v>
      </c>
      <c r="G22" s="30">
        <v>60000000</v>
      </c>
      <c r="H22" s="30">
        <v>361900</v>
      </c>
      <c r="I22" s="30">
        <v>361900</v>
      </c>
      <c r="J22" s="30">
        <v>719766.2</v>
      </c>
      <c r="K22" s="30">
        <v>719766.2</v>
      </c>
      <c r="L22" s="30">
        <v>1436723.56</v>
      </c>
      <c r="M22" s="30">
        <v>1436723.56</v>
      </c>
      <c r="N22" s="30">
        <v>2835923.56</v>
      </c>
      <c r="O22" s="31">
        <f t="shared" si="2"/>
        <v>4.726539266666667E-2</v>
      </c>
      <c r="P22" s="30">
        <v>2835923.56</v>
      </c>
      <c r="Q22" s="31">
        <f t="shared" si="3"/>
        <v>4.726539266666667E-2</v>
      </c>
    </row>
    <row r="23" spans="2:17" ht="20.100000000000001" customHeight="1" x14ac:dyDescent="0.2">
      <c r="B23" s="25"/>
      <c r="C23" s="26"/>
      <c r="D23" s="32"/>
      <c r="E23" s="28">
        <v>7</v>
      </c>
      <c r="F23" s="29" t="s">
        <v>16</v>
      </c>
      <c r="G23" s="30">
        <v>2600000</v>
      </c>
      <c r="H23" s="30">
        <v>99000</v>
      </c>
      <c r="I23" s="30">
        <v>99000</v>
      </c>
      <c r="J23" s="30">
        <v>5176432.7</v>
      </c>
      <c r="K23" s="30">
        <v>5176432.7</v>
      </c>
      <c r="L23" s="30">
        <v>12015226.73</v>
      </c>
      <c r="M23" s="30">
        <v>12015226.73</v>
      </c>
      <c r="N23" s="30">
        <v>17313466.16</v>
      </c>
      <c r="O23" s="31">
        <f t="shared" si="2"/>
        <v>6.6590254461538461</v>
      </c>
      <c r="P23" s="30">
        <v>17313466.16</v>
      </c>
      <c r="Q23" s="31">
        <f t="shared" si="3"/>
        <v>6.6590254461538461</v>
      </c>
    </row>
    <row r="24" spans="2:17" ht="20.100000000000001" customHeight="1" x14ac:dyDescent="0.2">
      <c r="B24" s="25"/>
      <c r="C24" s="26"/>
      <c r="D24" s="32"/>
      <c r="E24" s="28">
        <v>8</v>
      </c>
      <c r="F24" s="29" t="s">
        <v>37</v>
      </c>
      <c r="G24" s="30">
        <v>0</v>
      </c>
      <c r="H24" s="30">
        <v>0</v>
      </c>
      <c r="I24" s="30">
        <v>0</v>
      </c>
      <c r="J24" s="30">
        <v>26341.37</v>
      </c>
      <c r="K24" s="30">
        <v>26341.37</v>
      </c>
      <c r="L24" s="30">
        <v>383341.37</v>
      </c>
      <c r="M24" s="30">
        <v>383341.37</v>
      </c>
      <c r="N24" s="30">
        <v>418917.77</v>
      </c>
      <c r="O24" s="31" t="e">
        <f t="shared" si="2"/>
        <v>#DIV/0!</v>
      </c>
      <c r="P24" s="30">
        <v>418917.77</v>
      </c>
      <c r="Q24" s="31" t="e">
        <f t="shared" si="3"/>
        <v>#DIV/0!</v>
      </c>
    </row>
    <row r="25" spans="2:17" ht="20.100000000000001" customHeight="1" x14ac:dyDescent="0.2">
      <c r="B25" s="25"/>
      <c r="C25" s="26"/>
      <c r="D25" s="32"/>
      <c r="E25" s="28">
        <v>9</v>
      </c>
      <c r="F25" s="29" t="s">
        <v>17</v>
      </c>
      <c r="G25" s="30">
        <v>511400000</v>
      </c>
      <c r="H25" s="30">
        <v>12724934.359999999</v>
      </c>
      <c r="I25" s="30">
        <v>12724934.359999999</v>
      </c>
      <c r="J25" s="30">
        <v>31830161.259999998</v>
      </c>
      <c r="K25" s="30">
        <v>31830161.259999998</v>
      </c>
      <c r="L25" s="30">
        <v>63300613.490000002</v>
      </c>
      <c r="M25" s="30">
        <v>61755873.490000002</v>
      </c>
      <c r="N25" s="30">
        <v>87519588.419999987</v>
      </c>
      <c r="O25" s="31">
        <f t="shared" si="2"/>
        <v>0.17113724759483767</v>
      </c>
      <c r="P25" s="30">
        <v>85974848.419999987</v>
      </c>
      <c r="Q25" s="31">
        <f t="shared" si="3"/>
        <v>0.16811663750488851</v>
      </c>
    </row>
    <row r="26" spans="2:17" ht="23.1" customHeight="1" x14ac:dyDescent="0.2">
      <c r="B26" s="22"/>
      <c r="C26" s="23">
        <v>3</v>
      </c>
      <c r="D26" s="54" t="s">
        <v>18</v>
      </c>
      <c r="E26" s="54"/>
      <c r="F26" s="55"/>
      <c r="G26" s="24">
        <f>SUM(G27:G34)</f>
        <v>11896000000</v>
      </c>
      <c r="H26" s="24">
        <v>4082088450.5800004</v>
      </c>
      <c r="I26" s="24">
        <v>544748248.99000001</v>
      </c>
      <c r="J26" s="24">
        <v>5643651966.3199997</v>
      </c>
      <c r="K26" s="24">
        <v>1444376430.5599999</v>
      </c>
      <c r="L26" s="24">
        <v>5999053796.4900017</v>
      </c>
      <c r="M26" s="24">
        <v>2278367488.0799999</v>
      </c>
      <c r="N26" s="24">
        <f>SUM(N27:N34)</f>
        <v>7033633411.4800005</v>
      </c>
      <c r="O26" s="16">
        <f t="shared" si="2"/>
        <v>0.5912603741997311</v>
      </c>
      <c r="P26" s="24">
        <f>SUM(P27:P34)</f>
        <v>3077755226.1999993</v>
      </c>
      <c r="Q26" s="16">
        <f t="shared" si="3"/>
        <v>0.25872185828850031</v>
      </c>
    </row>
    <row r="27" spans="2:17" ht="20.100000000000001" customHeight="1" x14ac:dyDescent="0.2">
      <c r="B27" s="25"/>
      <c r="C27" s="26"/>
      <c r="D27" s="32"/>
      <c r="E27" s="28">
        <v>1</v>
      </c>
      <c r="F27" s="29" t="s">
        <v>19</v>
      </c>
      <c r="G27" s="30">
        <v>2412000000</v>
      </c>
      <c r="H27" s="30">
        <v>130536128.75999999</v>
      </c>
      <c r="I27" s="30">
        <v>130536128.75999999</v>
      </c>
      <c r="J27" s="30">
        <v>702385271.83000004</v>
      </c>
      <c r="K27" s="30">
        <v>427563144.75999999</v>
      </c>
      <c r="L27" s="30">
        <v>760639572.38999999</v>
      </c>
      <c r="M27" s="30">
        <v>723279251.43999994</v>
      </c>
      <c r="N27" s="30">
        <v>1404765574.1800001</v>
      </c>
      <c r="O27" s="31">
        <f t="shared" si="2"/>
        <v>0.58240695446932012</v>
      </c>
      <c r="P27" s="30">
        <v>963866791.31999993</v>
      </c>
      <c r="Q27" s="31">
        <f t="shared" si="3"/>
        <v>0.39961309756218905</v>
      </c>
    </row>
    <row r="28" spans="2:17" ht="20.100000000000001" customHeight="1" x14ac:dyDescent="0.2">
      <c r="B28" s="25"/>
      <c r="C28" s="26"/>
      <c r="D28" s="32"/>
      <c r="E28" s="28">
        <v>2</v>
      </c>
      <c r="F28" s="29" t="s">
        <v>20</v>
      </c>
      <c r="G28" s="30">
        <v>5700000000</v>
      </c>
      <c r="H28" s="30">
        <v>3754670761.6300001</v>
      </c>
      <c r="I28" s="30">
        <v>359424961.88999999</v>
      </c>
      <c r="J28" s="30">
        <v>4513302250.3400002</v>
      </c>
      <c r="K28" s="30">
        <v>768034828.99000001</v>
      </c>
      <c r="L28" s="30">
        <v>4644512889.5100002</v>
      </c>
      <c r="M28" s="30">
        <v>1181464620.3799999</v>
      </c>
      <c r="N28" s="30">
        <v>4869376510.2200003</v>
      </c>
      <c r="O28" s="31">
        <f t="shared" si="2"/>
        <v>0.85427658074035095</v>
      </c>
      <c r="P28" s="30">
        <v>1624697591.6199999</v>
      </c>
      <c r="Q28" s="31">
        <f t="shared" si="3"/>
        <v>0.28503466519649123</v>
      </c>
    </row>
    <row r="29" spans="2:17" ht="20.100000000000001" customHeight="1" x14ac:dyDescent="0.2">
      <c r="B29" s="25"/>
      <c r="C29" s="26"/>
      <c r="D29" s="32"/>
      <c r="E29" s="28">
        <v>3</v>
      </c>
      <c r="F29" s="29" t="s">
        <v>21</v>
      </c>
      <c r="G29" s="30">
        <v>700000000</v>
      </c>
      <c r="H29" s="30">
        <v>67846395.689999998</v>
      </c>
      <c r="I29" s="30">
        <v>4028585.26</v>
      </c>
      <c r="J29" s="30">
        <v>130048101.97</v>
      </c>
      <c r="K29" s="30">
        <v>30136850.449999999</v>
      </c>
      <c r="L29" s="30">
        <v>221861904.38</v>
      </c>
      <c r="M29" s="30">
        <v>79981125.909999996</v>
      </c>
      <c r="N29" s="30">
        <v>302516601.12</v>
      </c>
      <c r="O29" s="31">
        <f t="shared" si="2"/>
        <v>0.43216657302857142</v>
      </c>
      <c r="P29" s="30">
        <v>102629630.03999999</v>
      </c>
      <c r="Q29" s="31">
        <f t="shared" si="3"/>
        <v>0.1466137572</v>
      </c>
    </row>
    <row r="30" spans="2:17" ht="20.100000000000001" customHeight="1" x14ac:dyDescent="0.2">
      <c r="B30" s="25"/>
      <c r="C30" s="26"/>
      <c r="D30" s="32"/>
      <c r="E30" s="28">
        <v>4</v>
      </c>
      <c r="F30" s="29" t="s">
        <v>22</v>
      </c>
      <c r="G30" s="30">
        <v>538000000</v>
      </c>
      <c r="H30" s="30">
        <v>2272495.9300000002</v>
      </c>
      <c r="I30" s="30">
        <v>1723045.93</v>
      </c>
      <c r="J30" s="30">
        <v>22990462.739999998</v>
      </c>
      <c r="K30" s="30">
        <v>22990462.739999998</v>
      </c>
      <c r="L30" s="30">
        <v>39650166.770000003</v>
      </c>
      <c r="M30" s="30">
        <v>34155666.769999996</v>
      </c>
      <c r="N30" s="30">
        <v>53348083.049999997</v>
      </c>
      <c r="O30" s="31">
        <f t="shared" si="2"/>
        <v>9.9160005669144971E-2</v>
      </c>
      <c r="P30" s="30">
        <v>48952483.049999997</v>
      </c>
      <c r="Q30" s="31">
        <f t="shared" si="3"/>
        <v>9.0989745446096643E-2</v>
      </c>
    </row>
    <row r="31" spans="2:17" ht="20.100000000000001" customHeight="1" x14ac:dyDescent="0.2">
      <c r="B31" s="25"/>
      <c r="C31" s="26"/>
      <c r="D31" s="32"/>
      <c r="E31" s="28">
        <v>5</v>
      </c>
      <c r="F31" s="29" t="s">
        <v>23</v>
      </c>
      <c r="G31" s="30">
        <v>310000000</v>
      </c>
      <c r="H31" s="30">
        <v>7137926.4900000002</v>
      </c>
      <c r="I31" s="30">
        <v>7137926.4900000002</v>
      </c>
      <c r="J31" s="30">
        <v>13756453.09</v>
      </c>
      <c r="K31" s="30">
        <v>13756453.09</v>
      </c>
      <c r="L31" s="30">
        <v>19739111.66</v>
      </c>
      <c r="M31" s="30">
        <v>19739111.66</v>
      </c>
      <c r="N31" s="30">
        <v>28451748.91</v>
      </c>
      <c r="O31" s="31">
        <f t="shared" si="2"/>
        <v>9.177983519354839E-2</v>
      </c>
      <c r="P31" s="30">
        <v>28223232.91</v>
      </c>
      <c r="Q31" s="31">
        <f t="shared" si="3"/>
        <v>9.1042686806451611E-2</v>
      </c>
    </row>
    <row r="32" spans="2:17" ht="20.100000000000001" customHeight="1" x14ac:dyDescent="0.2">
      <c r="B32" s="25"/>
      <c r="C32" s="26"/>
      <c r="D32" s="32"/>
      <c r="E32" s="28">
        <v>7</v>
      </c>
      <c r="F32" s="29" t="s">
        <v>24</v>
      </c>
      <c r="G32" s="30">
        <v>1400000000</v>
      </c>
      <c r="H32" s="30">
        <v>32305881.189999998</v>
      </c>
      <c r="I32" s="30">
        <v>32305881.189999998</v>
      </c>
      <c r="J32" s="30">
        <v>164357346.16</v>
      </c>
      <c r="K32" s="30">
        <v>164357346.16</v>
      </c>
      <c r="L32" s="30">
        <v>210072405.91999999</v>
      </c>
      <c r="M32" s="30">
        <v>210072405.91999999</v>
      </c>
      <c r="N32" s="30">
        <v>259888942.70999998</v>
      </c>
      <c r="O32" s="31">
        <f t="shared" si="2"/>
        <v>0.18563495907857142</v>
      </c>
      <c r="P32" s="30">
        <v>259888942.70999998</v>
      </c>
      <c r="Q32" s="31">
        <f t="shared" si="3"/>
        <v>0.18563495907857142</v>
      </c>
    </row>
    <row r="33" spans="2:17" ht="20.100000000000001" customHeight="1" x14ac:dyDescent="0.2">
      <c r="B33" s="25"/>
      <c r="C33" s="26"/>
      <c r="D33" s="32"/>
      <c r="E33" s="28">
        <v>8</v>
      </c>
      <c r="F33" s="29" t="s">
        <v>25</v>
      </c>
      <c r="G33" s="30">
        <v>526000000</v>
      </c>
      <c r="H33" s="30">
        <v>2396344.09</v>
      </c>
      <c r="I33" s="30">
        <v>2396344.09</v>
      </c>
      <c r="J33" s="30">
        <v>9983248.5700000003</v>
      </c>
      <c r="K33" s="30">
        <v>9983248.5700000003</v>
      </c>
      <c r="L33" s="30">
        <v>14427298.299999999</v>
      </c>
      <c r="M33" s="30">
        <v>14427298.299999999</v>
      </c>
      <c r="N33" s="30">
        <v>18945266.91</v>
      </c>
      <c r="O33" s="31">
        <f t="shared" si="2"/>
        <v>3.6017617699619774E-2</v>
      </c>
      <c r="P33" s="30">
        <v>18945266.91</v>
      </c>
      <c r="Q33" s="31">
        <f t="shared" si="3"/>
        <v>3.6017617699619774E-2</v>
      </c>
    </row>
    <row r="34" spans="2:17" ht="20.100000000000001" customHeight="1" x14ac:dyDescent="0.2">
      <c r="B34" s="25"/>
      <c r="C34" s="26"/>
      <c r="D34" s="32"/>
      <c r="E34" s="28">
        <v>9</v>
      </c>
      <c r="F34" s="29" t="s">
        <v>26</v>
      </c>
      <c r="G34" s="30">
        <v>310000000</v>
      </c>
      <c r="H34" s="30">
        <v>84922516.799999997</v>
      </c>
      <c r="I34" s="30">
        <v>7195375.3799999999</v>
      </c>
      <c r="J34" s="30">
        <v>86828831.620000005</v>
      </c>
      <c r="K34" s="30">
        <v>7554095.7999999998</v>
      </c>
      <c r="L34" s="30">
        <v>88150447.560000002</v>
      </c>
      <c r="M34" s="30">
        <v>15248007.699999999</v>
      </c>
      <c r="N34" s="30">
        <v>96340684.38000001</v>
      </c>
      <c r="O34" s="31">
        <f t="shared" si="2"/>
        <v>0.31077640122580646</v>
      </c>
      <c r="P34" s="30">
        <v>30551287.640000001</v>
      </c>
      <c r="Q34" s="31">
        <f t="shared" si="3"/>
        <v>9.8552540774193551E-2</v>
      </c>
    </row>
    <row r="35" spans="2:17" ht="20.100000000000001" customHeight="1" x14ac:dyDescent="0.2">
      <c r="B35" s="33"/>
      <c r="C35" s="34">
        <v>4</v>
      </c>
      <c r="D35" s="35"/>
      <c r="E35" s="67" t="s">
        <v>35</v>
      </c>
      <c r="F35" s="68"/>
      <c r="G35" s="36">
        <f>+G40+G37+G38+G39</f>
        <v>7309000000</v>
      </c>
      <c r="H35" s="36">
        <v>8558908.3599999994</v>
      </c>
      <c r="I35" s="36">
        <v>421558.36</v>
      </c>
      <c r="J35" s="36">
        <v>226519624.78</v>
      </c>
      <c r="K35" s="36">
        <v>9569400.7799999993</v>
      </c>
      <c r="L35" s="36">
        <v>235442174.41</v>
      </c>
      <c r="M35" s="36">
        <v>128300170.41</v>
      </c>
      <c r="N35" s="36">
        <f>+N40+N37+N38+N39</f>
        <v>1543618313</v>
      </c>
      <c r="O35" s="37">
        <f t="shared" si="2"/>
        <v>0.21119418702968942</v>
      </c>
      <c r="P35" s="36">
        <f>+P40+P37+P38+P39</f>
        <v>232430156.84999999</v>
      </c>
      <c r="Q35" s="38">
        <f t="shared" si="3"/>
        <v>3.1800541366808044E-2</v>
      </c>
    </row>
    <row r="36" spans="2:17" ht="20.100000000000001" customHeight="1" x14ac:dyDescent="0.2">
      <c r="B36" s="39"/>
      <c r="C36" s="40"/>
      <c r="D36" s="32"/>
      <c r="E36" s="27">
        <v>1</v>
      </c>
      <c r="F36" s="41" t="s">
        <v>48</v>
      </c>
      <c r="G36" s="30">
        <v>4650000000</v>
      </c>
      <c r="H36" s="42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42">
        <v>0</v>
      </c>
      <c r="O36" s="31">
        <f t="shared" si="2"/>
        <v>0</v>
      </c>
      <c r="P36" s="30">
        <v>0</v>
      </c>
      <c r="Q36" s="31">
        <f t="shared" si="3"/>
        <v>0</v>
      </c>
    </row>
    <row r="37" spans="2:17" ht="20.100000000000001" customHeight="1" x14ac:dyDescent="0.2">
      <c r="B37" s="39"/>
      <c r="C37" s="40"/>
      <c r="D37" s="32"/>
      <c r="E37" s="27">
        <v>2</v>
      </c>
      <c r="F37" s="41" t="s">
        <v>27</v>
      </c>
      <c r="G37" s="30">
        <v>734655932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f t="shared" si="2"/>
        <v>0</v>
      </c>
      <c r="P37" s="30">
        <v>0</v>
      </c>
      <c r="Q37" s="31">
        <f t="shared" si="3"/>
        <v>0</v>
      </c>
    </row>
    <row r="38" spans="2:17" ht="20.100000000000001" customHeight="1" x14ac:dyDescent="0.2">
      <c r="B38" s="39"/>
      <c r="C38" s="40"/>
      <c r="D38" s="32"/>
      <c r="E38" s="27">
        <v>3</v>
      </c>
      <c r="F38" s="41" t="s">
        <v>28</v>
      </c>
      <c r="G38" s="30">
        <v>4461869068</v>
      </c>
      <c r="H38" s="30">
        <v>8558908.3599999994</v>
      </c>
      <c r="I38" s="30">
        <v>421558.36</v>
      </c>
      <c r="J38" s="30">
        <v>9569400.7799999993</v>
      </c>
      <c r="K38" s="30">
        <v>9569400.7799999993</v>
      </c>
      <c r="L38" s="30">
        <v>16620348.41</v>
      </c>
      <c r="M38" s="30">
        <v>14457944.41</v>
      </c>
      <c r="N38" s="30">
        <v>172672592.22999999</v>
      </c>
      <c r="O38" s="31">
        <f t="shared" si="2"/>
        <v>3.8699609871653898E-2</v>
      </c>
      <c r="P38" s="30">
        <v>18993364.850000001</v>
      </c>
      <c r="Q38" s="31">
        <f t="shared" si="3"/>
        <v>4.2568180644784442E-3</v>
      </c>
    </row>
    <row r="39" spans="2:17" ht="20.100000000000001" customHeight="1" x14ac:dyDescent="0.2">
      <c r="B39" s="39"/>
      <c r="C39" s="40"/>
      <c r="D39" s="32"/>
      <c r="E39" s="27">
        <v>5</v>
      </c>
      <c r="F39" s="41" t="s">
        <v>38</v>
      </c>
      <c r="G39" s="30">
        <v>600000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98566</v>
      </c>
      <c r="O39" s="31">
        <f t="shared" si="2"/>
        <v>0.16427666666666665</v>
      </c>
      <c r="P39" s="30">
        <v>98566</v>
      </c>
      <c r="Q39" s="31">
        <f t="shared" si="3"/>
        <v>0.16427666666666665</v>
      </c>
    </row>
    <row r="40" spans="2:17" ht="20.100000000000001" customHeight="1" x14ac:dyDescent="0.2">
      <c r="B40" s="43"/>
      <c r="C40" s="26"/>
      <c r="D40" s="32"/>
      <c r="E40" s="32">
        <v>8</v>
      </c>
      <c r="F40" s="29" t="s">
        <v>32</v>
      </c>
      <c r="G40" s="30">
        <v>2111875000</v>
      </c>
      <c r="H40" s="30">
        <v>0</v>
      </c>
      <c r="I40" s="30">
        <v>0</v>
      </c>
      <c r="J40" s="30">
        <v>216950224</v>
      </c>
      <c r="K40" s="30">
        <v>0</v>
      </c>
      <c r="L40" s="30">
        <v>218821826</v>
      </c>
      <c r="M40" s="30">
        <v>113842226</v>
      </c>
      <c r="N40" s="30">
        <v>1370847154.77</v>
      </c>
      <c r="O40" s="44">
        <f t="shared" si="2"/>
        <v>0.64911377556436811</v>
      </c>
      <c r="P40" s="45">
        <v>213338226</v>
      </c>
      <c r="Q40" s="44">
        <f t="shared" si="3"/>
        <v>0.10101839644865344</v>
      </c>
    </row>
    <row r="41" spans="2:17" ht="23.1" customHeight="1" x14ac:dyDescent="0.2">
      <c r="B41" s="22"/>
      <c r="C41" s="23">
        <v>5</v>
      </c>
      <c r="D41" s="54" t="s">
        <v>29</v>
      </c>
      <c r="E41" s="54"/>
      <c r="F41" s="55"/>
      <c r="G41" s="24">
        <f>+G42</f>
        <v>33000000</v>
      </c>
      <c r="H41" s="24">
        <v>77786</v>
      </c>
      <c r="I41" s="24">
        <v>77786</v>
      </c>
      <c r="J41" s="24">
        <v>1117786</v>
      </c>
      <c r="K41" s="24">
        <v>1117786</v>
      </c>
      <c r="L41" s="24">
        <v>1597786</v>
      </c>
      <c r="M41" s="24">
        <v>1597786</v>
      </c>
      <c r="N41" s="24">
        <f>+N42</f>
        <v>2362653.6</v>
      </c>
      <c r="O41" s="16">
        <f t="shared" si="2"/>
        <v>7.1595563636363643E-2</v>
      </c>
      <c r="P41" s="24">
        <f>+P42</f>
        <v>2362653.6</v>
      </c>
      <c r="Q41" s="16">
        <f t="shared" si="3"/>
        <v>7.1595563636363643E-2</v>
      </c>
    </row>
    <row r="42" spans="2:17" ht="20.100000000000001" customHeight="1" x14ac:dyDescent="0.2">
      <c r="B42" s="25"/>
      <c r="C42" s="26"/>
      <c r="D42" s="32"/>
      <c r="E42" s="28">
        <v>1</v>
      </c>
      <c r="F42" s="29" t="s">
        <v>30</v>
      </c>
      <c r="G42" s="30">
        <v>33000000</v>
      </c>
      <c r="H42" s="30">
        <v>77786</v>
      </c>
      <c r="I42" s="30">
        <v>77786</v>
      </c>
      <c r="J42" s="30">
        <v>1117786</v>
      </c>
      <c r="K42" s="30">
        <v>1117786</v>
      </c>
      <c r="L42" s="30">
        <v>1597786</v>
      </c>
      <c r="M42" s="30">
        <v>1597786</v>
      </c>
      <c r="N42" s="30">
        <v>2362653.6</v>
      </c>
      <c r="O42" s="31">
        <f t="shared" si="2"/>
        <v>7.1595563636363643E-2</v>
      </c>
      <c r="P42" s="30">
        <v>2362653.6</v>
      </c>
      <c r="Q42" s="31">
        <f t="shared" si="3"/>
        <v>7.1595563636363643E-2</v>
      </c>
    </row>
    <row r="43" spans="2:17" ht="23.1" customHeight="1" x14ac:dyDescent="0.2">
      <c r="B43" s="18">
        <v>3</v>
      </c>
      <c r="C43" s="19"/>
      <c r="D43" s="56" t="s">
        <v>31</v>
      </c>
      <c r="E43" s="56"/>
      <c r="F43" s="57"/>
      <c r="G43" s="20">
        <f>+G44+G47+G49+G52</f>
        <v>3559300000</v>
      </c>
      <c r="H43" s="20">
        <v>140007028.28</v>
      </c>
      <c r="I43" s="20">
        <v>140007028.28</v>
      </c>
      <c r="J43" s="20">
        <v>302635398.60000002</v>
      </c>
      <c r="K43" s="20">
        <v>302635398.60000002</v>
      </c>
      <c r="L43" s="20">
        <v>310680881.45000005</v>
      </c>
      <c r="M43" s="20">
        <v>310680881.45000005</v>
      </c>
      <c r="N43" s="20">
        <f>+N44+N47+N49+N52</f>
        <v>614191466.40999997</v>
      </c>
      <c r="O43" s="16">
        <f t="shared" si="2"/>
        <v>0.17255962307476189</v>
      </c>
      <c r="P43" s="20">
        <f>+P44+P47+P49+P52</f>
        <v>614191466.40999997</v>
      </c>
      <c r="Q43" s="16">
        <f t="shared" si="3"/>
        <v>0.17255962307476189</v>
      </c>
    </row>
    <row r="44" spans="2:17" ht="23.1" customHeight="1" x14ac:dyDescent="0.2">
      <c r="B44" s="22"/>
      <c r="C44" s="23">
        <v>1</v>
      </c>
      <c r="D44" s="54" t="s">
        <v>6</v>
      </c>
      <c r="E44" s="54"/>
      <c r="F44" s="55"/>
      <c r="G44" s="24">
        <f>SUM(G45:G46)</f>
        <v>1059000000</v>
      </c>
      <c r="H44" s="24">
        <v>140000000</v>
      </c>
      <c r="I44" s="24">
        <v>140000000</v>
      </c>
      <c r="J44" s="24">
        <v>302621342.04000002</v>
      </c>
      <c r="K44" s="24">
        <v>302621342.04000002</v>
      </c>
      <c r="L44" s="24">
        <v>310666824.89000005</v>
      </c>
      <c r="M44" s="24">
        <v>310666824.89000005</v>
      </c>
      <c r="N44" s="24">
        <f>SUM(N45:N46)</f>
        <v>614159575.80999994</v>
      </c>
      <c r="O44" s="16">
        <f t="shared" si="2"/>
        <v>0.5799429422190745</v>
      </c>
      <c r="P44" s="24">
        <f>SUM(P45:P46)</f>
        <v>614159575.80999994</v>
      </c>
      <c r="Q44" s="16">
        <f t="shared" si="3"/>
        <v>0.5799429422190745</v>
      </c>
    </row>
    <row r="45" spans="2:17" ht="20.100000000000001" customHeight="1" x14ac:dyDescent="0.2">
      <c r="B45" s="25"/>
      <c r="C45" s="26"/>
      <c r="D45" s="32" t="s">
        <v>6</v>
      </c>
      <c r="E45" s="28">
        <v>1</v>
      </c>
      <c r="F45" s="29" t="s">
        <v>7</v>
      </c>
      <c r="G45" s="30">
        <v>1054136648</v>
      </c>
      <c r="H45" s="30">
        <v>139343108.12</v>
      </c>
      <c r="I45" s="30">
        <v>139343108.12</v>
      </c>
      <c r="J45" s="30">
        <v>301325694.85000002</v>
      </c>
      <c r="K45" s="30">
        <v>301325694.85000002</v>
      </c>
      <c r="L45" s="30">
        <v>309338604.92000002</v>
      </c>
      <c r="M45" s="30">
        <v>309338604.92000002</v>
      </c>
      <c r="N45" s="30">
        <v>611526369.25</v>
      </c>
      <c r="O45" s="31">
        <f t="shared" si="2"/>
        <v>0.58012058532472155</v>
      </c>
      <c r="P45" s="30">
        <v>611526369.25</v>
      </c>
      <c r="Q45" s="31">
        <f t="shared" si="3"/>
        <v>0.58012058532472155</v>
      </c>
    </row>
    <row r="46" spans="2:17" ht="20.100000000000001" customHeight="1" x14ac:dyDescent="0.2">
      <c r="B46" s="25"/>
      <c r="C46" s="26"/>
      <c r="D46" s="32"/>
      <c r="E46" s="28">
        <v>5</v>
      </c>
      <c r="F46" s="29" t="s">
        <v>9</v>
      </c>
      <c r="G46" s="30">
        <v>4863352</v>
      </c>
      <c r="H46" s="30">
        <v>656891.88</v>
      </c>
      <c r="I46" s="30">
        <v>656891.88</v>
      </c>
      <c r="J46" s="30">
        <v>1295647.19</v>
      </c>
      <c r="K46" s="30">
        <v>1295647.19</v>
      </c>
      <c r="L46" s="30">
        <v>1328219.97</v>
      </c>
      <c r="M46" s="30">
        <v>1328219.97</v>
      </c>
      <c r="N46" s="30">
        <v>2633206.56</v>
      </c>
      <c r="O46" s="31">
        <f t="shared" si="2"/>
        <v>0.541438612709917</v>
      </c>
      <c r="P46" s="30">
        <v>2633206.56</v>
      </c>
      <c r="Q46" s="31">
        <f t="shared" si="3"/>
        <v>0.541438612709917</v>
      </c>
    </row>
    <row r="47" spans="2:17" ht="20.100000000000001" customHeight="1" x14ac:dyDescent="0.2">
      <c r="B47" s="25"/>
      <c r="C47" s="24">
        <v>2</v>
      </c>
      <c r="D47" s="66" t="s">
        <v>10</v>
      </c>
      <c r="E47" s="54"/>
      <c r="F47" s="55"/>
      <c r="G47" s="47">
        <f>+G48</f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f>+N48</f>
        <v>0</v>
      </c>
      <c r="O47" s="53" t="s">
        <v>43</v>
      </c>
      <c r="P47" s="47">
        <f>+P48</f>
        <v>0</v>
      </c>
      <c r="Q47" s="53" t="s">
        <v>43</v>
      </c>
    </row>
    <row r="48" spans="2:17" ht="20.100000000000001" customHeight="1" x14ac:dyDescent="0.2">
      <c r="B48" s="25"/>
      <c r="C48" s="26"/>
      <c r="D48" s="32"/>
      <c r="E48" s="28">
        <v>3</v>
      </c>
      <c r="F48" s="29" t="s">
        <v>49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1" t="s">
        <v>43</v>
      </c>
      <c r="P48" s="30">
        <v>0</v>
      </c>
      <c r="Q48" s="31" t="s">
        <v>43</v>
      </c>
    </row>
    <row r="49" spans="2:17" ht="23.1" customHeight="1" x14ac:dyDescent="0.2">
      <c r="B49" s="22"/>
      <c r="C49" s="23">
        <v>3</v>
      </c>
      <c r="D49" s="54" t="s">
        <v>18</v>
      </c>
      <c r="E49" s="54"/>
      <c r="F49" s="55"/>
      <c r="G49" s="24">
        <f>+G50+G51</f>
        <v>300000</v>
      </c>
      <c r="H49" s="24">
        <v>7028.28</v>
      </c>
      <c r="I49" s="24">
        <v>7028.28</v>
      </c>
      <c r="J49" s="24">
        <v>14056.56</v>
      </c>
      <c r="K49" s="24">
        <v>14056.56</v>
      </c>
      <c r="L49" s="24">
        <v>14056.56</v>
      </c>
      <c r="M49" s="24">
        <v>14056.56</v>
      </c>
      <c r="N49" s="24">
        <f>+N50+N51</f>
        <v>31890.6</v>
      </c>
      <c r="O49" s="16">
        <f>+N49/G49</f>
        <v>0.10630199999999999</v>
      </c>
      <c r="P49" s="24">
        <f>+P50+P51</f>
        <v>31890.6</v>
      </c>
      <c r="Q49" s="16">
        <f>+P49/G49</f>
        <v>0.10630199999999999</v>
      </c>
    </row>
    <row r="50" spans="2:17" ht="23.1" customHeight="1" x14ac:dyDescent="0.2">
      <c r="B50" s="51"/>
      <c r="C50" s="50"/>
      <c r="D50" s="49"/>
      <c r="E50" s="28">
        <v>2</v>
      </c>
      <c r="F50" s="29" t="s">
        <v>20</v>
      </c>
      <c r="G50" s="52"/>
      <c r="H50" s="52"/>
      <c r="I50" s="52"/>
      <c r="J50" s="52"/>
      <c r="K50" s="52"/>
      <c r="L50" s="52"/>
      <c r="M50" s="52"/>
      <c r="N50" s="52"/>
      <c r="O50" s="31" t="s">
        <v>43</v>
      </c>
      <c r="P50" s="30"/>
      <c r="Q50" s="31" t="s">
        <v>43</v>
      </c>
    </row>
    <row r="51" spans="2:17" ht="20.100000000000001" customHeight="1" x14ac:dyDescent="0.2">
      <c r="B51" s="25"/>
      <c r="C51" s="26"/>
      <c r="D51" s="32"/>
      <c r="E51" s="28">
        <v>5</v>
      </c>
      <c r="F51" s="29" t="s">
        <v>23</v>
      </c>
      <c r="G51" s="30">
        <v>300000</v>
      </c>
      <c r="H51" s="30">
        <v>7028.28</v>
      </c>
      <c r="I51" s="30">
        <v>7028.28</v>
      </c>
      <c r="J51" s="30">
        <v>14056.56</v>
      </c>
      <c r="K51" s="30">
        <v>14056.56</v>
      </c>
      <c r="L51" s="30">
        <v>14056.56</v>
      </c>
      <c r="M51" s="30">
        <v>14056.56</v>
      </c>
      <c r="N51" s="30">
        <v>31890.6</v>
      </c>
      <c r="O51" s="31">
        <f>+N51/G51</f>
        <v>0.10630199999999999</v>
      </c>
      <c r="P51" s="30">
        <v>31890.6</v>
      </c>
      <c r="Q51" s="31">
        <f>+P51/G51</f>
        <v>0.10630199999999999</v>
      </c>
    </row>
    <row r="52" spans="2:17" ht="20.100000000000001" customHeight="1" x14ac:dyDescent="0.2">
      <c r="B52" s="25"/>
      <c r="C52" s="47">
        <v>4</v>
      </c>
      <c r="D52" s="48"/>
      <c r="E52" s="66" t="s">
        <v>35</v>
      </c>
      <c r="F52" s="55"/>
      <c r="G52" s="47">
        <f>+G53</f>
        <v>2500000000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16">
        <f>+N52/G52</f>
        <v>0</v>
      </c>
      <c r="P52" s="47">
        <f>+P53</f>
        <v>0</v>
      </c>
      <c r="Q52" s="16">
        <f>+P52/G52</f>
        <v>0</v>
      </c>
    </row>
    <row r="53" spans="2:17" ht="20.100000000000001" customHeight="1" x14ac:dyDescent="0.2">
      <c r="B53" s="25"/>
      <c r="C53" s="26"/>
      <c r="D53" s="32"/>
      <c r="E53" s="28">
        <v>3</v>
      </c>
      <c r="F53" s="29" t="s">
        <v>28</v>
      </c>
      <c r="G53" s="30">
        <v>2500000000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1">
        <f>+N53/G53</f>
        <v>0</v>
      </c>
      <c r="P53" s="30">
        <v>0</v>
      </c>
      <c r="Q53" s="31">
        <f>+P53/G53</f>
        <v>0</v>
      </c>
    </row>
    <row r="54" spans="2:17" ht="23.1" customHeight="1" thickBot="1" x14ac:dyDescent="0.25">
      <c r="B54" s="2"/>
      <c r="C54" s="3"/>
      <c r="D54" s="4"/>
      <c r="E54" s="5"/>
      <c r="F54" s="6"/>
      <c r="G54" s="7"/>
      <c r="H54" s="7"/>
      <c r="I54" s="7"/>
      <c r="J54" s="7"/>
      <c r="K54" s="7"/>
      <c r="L54" s="7"/>
      <c r="M54" s="7"/>
      <c r="N54" s="7"/>
      <c r="O54" s="8"/>
      <c r="P54" s="7"/>
      <c r="Q54" s="8"/>
    </row>
    <row r="55" spans="2:17" ht="23.1" customHeight="1" x14ac:dyDescent="0.2">
      <c r="G55" s="9"/>
      <c r="H55" s="9"/>
      <c r="I55" s="9"/>
      <c r="J55" s="9"/>
      <c r="K55" s="9"/>
      <c r="L55" s="9"/>
      <c r="M55" s="9"/>
    </row>
    <row r="56" spans="2:17" ht="20.100000000000001" customHeight="1" x14ac:dyDescent="0.2"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2:17" ht="20.100000000000001" customHeight="1" x14ac:dyDescent="0.2">
      <c r="G57" s="9"/>
      <c r="H57" s="9"/>
      <c r="I57" s="9"/>
      <c r="J57" s="9"/>
      <c r="K57" s="9"/>
      <c r="L57" s="9"/>
      <c r="M57" s="9"/>
    </row>
    <row r="58" spans="2:17" ht="20.100000000000001" customHeight="1" x14ac:dyDescent="0.2">
      <c r="G58" s="9"/>
      <c r="H58" s="9"/>
      <c r="I58" s="9"/>
      <c r="J58" s="9"/>
      <c r="K58" s="9"/>
      <c r="L58" s="9"/>
      <c r="M58" s="9"/>
    </row>
    <row r="59" spans="2:17" ht="20.100000000000001" customHeight="1" x14ac:dyDescent="0.2">
      <c r="G59" s="9"/>
      <c r="H59" s="9"/>
      <c r="I59" s="9"/>
      <c r="J59" s="9"/>
      <c r="K59" s="9"/>
      <c r="L59" s="9"/>
      <c r="M59" s="9"/>
    </row>
    <row r="60" spans="2:17" ht="20.100000000000001" customHeight="1" x14ac:dyDescent="0.2"/>
  </sheetData>
  <mergeCells count="18">
    <mergeCell ref="D44:F44"/>
    <mergeCell ref="D47:F47"/>
    <mergeCell ref="D49:F49"/>
    <mergeCell ref="E52:F52"/>
    <mergeCell ref="D11:F11"/>
    <mergeCell ref="D16:F16"/>
    <mergeCell ref="D26:F26"/>
    <mergeCell ref="E35:F35"/>
    <mergeCell ref="D41:F41"/>
    <mergeCell ref="D43:F43"/>
    <mergeCell ref="A2:Q2"/>
    <mergeCell ref="B3:Q3"/>
    <mergeCell ref="H7:I7"/>
    <mergeCell ref="J7:K7"/>
    <mergeCell ref="L7:M7"/>
    <mergeCell ref="N7:Q7"/>
    <mergeCell ref="E9:F9"/>
    <mergeCell ref="D10:F10"/>
  </mergeCells>
  <printOptions horizontalCentered="1" verticalCentered="1"/>
  <pageMargins left="0.25" right="0.25" top="0.75" bottom="0.75" header="0.3" footer="0.3"/>
  <pageSetup paperSize="5" scale="4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Ejecición Presupuestaria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SEVERINI, José Antonio</dc:creator>
  <cp:lastModifiedBy>PIEDRAS, Federico</cp:lastModifiedBy>
  <cp:lastPrinted>2026-06-30T14:59:36Z</cp:lastPrinted>
  <dcterms:created xsi:type="dcterms:W3CDTF">2018-06-06T14:00:16Z</dcterms:created>
  <dcterms:modified xsi:type="dcterms:W3CDTF">2026-06-30T14:59:52Z</dcterms:modified>
</cp:coreProperties>
</file>