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federicopiedras/Desktop/"/>
    </mc:Choice>
  </mc:AlternateContent>
  <xr:revisionPtr revIDLastSave="0" documentId="8_{540BA1A6-4731-1247-8D53-07695F7DD73A}" xr6:coauthVersionLast="47" xr6:coauthVersionMax="47" xr10:uidLastSave="{00000000-0000-0000-0000-000000000000}"/>
  <bookViews>
    <workbookView xWindow="0" yWindow="500" windowWidth="28800" windowHeight="16180" xr2:uid="{21647FB7-766F-4845-B0EA-84F22880E347}"/>
  </bookViews>
  <sheets>
    <sheet name="Ejecución Presupuestaria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2" l="1"/>
  <c r="U48" i="2"/>
  <c r="V47" i="2"/>
  <c r="W47" i="2" s="1"/>
  <c r="T47" i="2"/>
  <c r="T43" i="2" s="1"/>
  <c r="U47" i="2"/>
  <c r="H47" i="2"/>
  <c r="H43" i="2" s="1"/>
  <c r="G47" i="2"/>
  <c r="G43" i="2" s="1"/>
  <c r="W46" i="2"/>
  <c r="U46" i="2"/>
  <c r="W45" i="2"/>
  <c r="U45" i="2"/>
  <c r="V44" i="2"/>
  <c r="W44" i="2"/>
  <c r="T44" i="2"/>
  <c r="U44" i="2" s="1"/>
  <c r="H44" i="2"/>
  <c r="G44" i="2"/>
  <c r="W42" i="2"/>
  <c r="U42" i="2"/>
  <c r="V41" i="2"/>
  <c r="W41" i="2" s="1"/>
  <c r="T41" i="2"/>
  <c r="H41" i="2"/>
  <c r="G41" i="2"/>
  <c r="U41" i="2" s="1"/>
  <c r="W40" i="2"/>
  <c r="U40" i="2"/>
  <c r="W39" i="2"/>
  <c r="U39" i="2"/>
  <c r="W38" i="2"/>
  <c r="U38" i="2"/>
  <c r="V35" i="2"/>
  <c r="V10" i="2" s="1"/>
  <c r="W35" i="2"/>
  <c r="T35" i="2"/>
  <c r="U35" i="2" s="1"/>
  <c r="H35" i="2"/>
  <c r="G35" i="2"/>
  <c r="G10" i="2" s="1"/>
  <c r="W34" i="2"/>
  <c r="U34" i="2"/>
  <c r="W33" i="2"/>
  <c r="U33" i="2"/>
  <c r="W32" i="2"/>
  <c r="U32" i="2"/>
  <c r="W31" i="2"/>
  <c r="U31" i="2"/>
  <c r="W30" i="2"/>
  <c r="U30" i="2"/>
  <c r="W29" i="2"/>
  <c r="U29" i="2"/>
  <c r="W28" i="2"/>
  <c r="U28" i="2"/>
  <c r="W27" i="2"/>
  <c r="U27" i="2"/>
  <c r="V26" i="2"/>
  <c r="W26" i="2"/>
  <c r="T26" i="2"/>
  <c r="U26" i="2"/>
  <c r="H26" i="2"/>
  <c r="G26" i="2"/>
  <c r="W25" i="2"/>
  <c r="U25" i="2"/>
  <c r="W24" i="2"/>
  <c r="U24" i="2"/>
  <c r="W23" i="2"/>
  <c r="U23" i="2"/>
  <c r="W22" i="2"/>
  <c r="U22" i="2"/>
  <c r="W21" i="2"/>
  <c r="U21" i="2"/>
  <c r="W20" i="2"/>
  <c r="U20" i="2"/>
  <c r="W19" i="2"/>
  <c r="U19" i="2"/>
  <c r="W18" i="2"/>
  <c r="U18" i="2"/>
  <c r="W17" i="2"/>
  <c r="U17" i="2"/>
  <c r="V16" i="2"/>
  <c r="W16" i="2"/>
  <c r="T16" i="2"/>
  <c r="U16" i="2" s="1"/>
  <c r="H16" i="2"/>
  <c r="H10" i="2" s="1"/>
  <c r="G16" i="2"/>
  <c r="W15" i="2"/>
  <c r="U15" i="2"/>
  <c r="W14" i="2"/>
  <c r="U14" i="2"/>
  <c r="W13" i="2"/>
  <c r="U13" i="2"/>
  <c r="W12" i="2"/>
  <c r="U12" i="2"/>
  <c r="V11" i="2"/>
  <c r="W11" i="2" s="1"/>
  <c r="T11" i="2"/>
  <c r="U11" i="2"/>
  <c r="H11" i="2"/>
  <c r="G11" i="2"/>
  <c r="H9" i="2" l="1"/>
  <c r="W10" i="2"/>
  <c r="U43" i="2"/>
  <c r="G9" i="2"/>
  <c r="V43" i="2"/>
  <c r="W43" i="2" s="1"/>
  <c r="T10" i="2"/>
  <c r="V9" i="2" l="1"/>
  <c r="W9" i="2" s="1"/>
  <c r="T9" i="2"/>
  <c r="U9" i="2" s="1"/>
  <c r="U10" i="2"/>
</calcChain>
</file>

<file path=xl/sharedStrings.xml><?xml version="1.0" encoding="utf-8"?>
<sst xmlns="http://schemas.openxmlformats.org/spreadsheetml/2006/main" count="75" uniqueCount="54">
  <si>
    <t>Gastos en Personal</t>
  </si>
  <si>
    <t>Bienes de Consumo</t>
  </si>
  <si>
    <t>Servicios No Personales</t>
  </si>
  <si>
    <t>Transferencias</t>
  </si>
  <si>
    <t>EJECUCION PRESUPUESTARIA POR OBJETO DEL GASTO CONSOLIDADO AL 31 DE JULIO DE 2025</t>
  </si>
  <si>
    <t>COMPROMISO ACUMULADO Y DEVENGADO ACUMULADO A JULIO</t>
  </si>
  <si>
    <t>Acumulado a Enero</t>
  </si>
  <si>
    <t>Acumulado a Febrero</t>
  </si>
  <si>
    <t>Acumulado a Marzo</t>
  </si>
  <si>
    <t>Acumulado a Abril</t>
  </si>
  <si>
    <t>Acumulado a Mayo</t>
  </si>
  <si>
    <t>Acumulado a Junio</t>
  </si>
  <si>
    <t>Acumulado a Julio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</si>
  <si>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</si>
  <si>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</si>
  <si>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</si>
  <si>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</si>
  <si>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</si>
  <si>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</si>
  <si>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</si>
  <si>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</si>
  <si>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</si>
  <si>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2025</t>
  </si>
  <si>
    <t>Tesoro Nacional</t>
  </si>
  <si>
    <t>Personal Permanente</t>
  </si>
  <si>
    <t>Servicios Extraordinarios</t>
  </si>
  <si>
    <t>Asistencia Social al Personal</t>
  </si>
  <si>
    <t>Personal contratado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</si>
  <si>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</si>
  <si>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</si>
  <si>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</si>
  <si>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</si>
  <si>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</si>
  <si>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</si>
  <si>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</si>
  <si>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</si>
  <si>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</si>
  <si>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</si>
  <si>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</si>
  <si>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</si>
  <si>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</si>
  <si>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</si>
  <si>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</si>
  <si>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</si>
  <si>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</si>
  <si>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</si>
  <si>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Bienes preexistentes</t>
  </si>
  <si>
    <t xml:space="preserve"> -,-</t>
  </si>
  <si>
    <t>Construcciones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</si>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</sst>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_ &quot;$&quot;\ * #,##0.00_ ;_ &quot;$&quot;\ * \-#,##0.00_ ;_ &quot;$&quot;\ * &quot;-&quot;??_ ;_ @_ "/>
    <numFmt numFmtId="179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10" fontId="5" fillId="2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top" wrapText="1"/>
    </xf>
    <xf numFmtId="3" fontId="6" fillId="0" borderId="14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15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horizontal="right" vertical="top" wrapText="1"/>
    </xf>
    <xf numFmtId="10" fontId="6" fillId="0" borderId="16" xfId="0" applyNumberFormat="1" applyFont="1" applyBorder="1" applyAlignment="1">
      <alignment horizontal="center" vertical="top" wrapText="1"/>
    </xf>
    <xf numFmtId="3" fontId="6" fillId="0" borderId="0" xfId="0" applyNumberFormat="1" applyFont="1" applyAlignment="1">
      <alignment horizontal="left" vertical="top" wrapText="1"/>
    </xf>
    <xf numFmtId="3" fontId="6" fillId="0" borderId="21" xfId="0" applyNumberFormat="1" applyFont="1" applyBorder="1" applyAlignment="1">
      <alignment horizontal="right" vertical="top" wrapText="1"/>
    </xf>
    <xf numFmtId="3" fontId="5" fillId="0" borderId="22" xfId="0" applyNumberFormat="1" applyFont="1" applyBorder="1" applyAlignment="1">
      <alignment horizontal="right" vertical="top" wrapText="1"/>
    </xf>
    <xf numFmtId="3" fontId="6" fillId="0" borderId="23" xfId="0" applyNumberFormat="1" applyFont="1" applyBorder="1" applyAlignment="1">
      <alignment horizontal="left" vertical="top" wrapText="1"/>
    </xf>
    <xf numFmtId="3" fontId="5" fillId="0" borderId="25" xfId="0" applyNumberFormat="1" applyFont="1" applyBorder="1" applyAlignment="1">
      <alignment horizontal="right" vertical="top" wrapText="1"/>
    </xf>
    <xf numFmtId="10" fontId="5" fillId="0" borderId="25" xfId="0" applyNumberFormat="1" applyFont="1" applyBorder="1" applyAlignment="1">
      <alignment horizontal="center" vertical="top" wrapText="1"/>
    </xf>
    <xf numFmtId="10" fontId="5" fillId="0" borderId="26" xfId="0" applyNumberFormat="1" applyFont="1" applyBorder="1" applyAlignment="1">
      <alignment horizontal="center" vertical="top" wrapText="1"/>
    </xf>
    <xf numFmtId="3" fontId="6" fillId="0" borderId="27" xfId="0" applyNumberFormat="1" applyFont="1" applyBorder="1" applyAlignment="1">
      <alignment horizontal="right" vertical="top" wrapText="1"/>
    </xf>
    <xf numFmtId="3" fontId="5" fillId="0" borderId="14" xfId="0" applyNumberFormat="1" applyFont="1" applyBorder="1" applyAlignment="1">
      <alignment horizontal="right" vertical="top" wrapText="1"/>
    </xf>
    <xf numFmtId="3" fontId="6" fillId="0" borderId="15" xfId="0" applyNumberFormat="1" applyFont="1" applyBorder="1" applyAlignment="1">
      <alignment horizontal="left" vertical="center" wrapText="1"/>
    </xf>
    <xf numFmtId="10" fontId="6" fillId="0" borderId="28" xfId="0" applyNumberFormat="1" applyFont="1" applyBorder="1" applyAlignment="1">
      <alignment horizontal="center" vertical="top" wrapText="1"/>
    </xf>
    <xf numFmtId="3" fontId="6" fillId="0" borderId="28" xfId="0" applyNumberFormat="1" applyFont="1" applyBorder="1" applyAlignment="1">
      <alignment horizontal="right" vertical="top" wrapText="1"/>
    </xf>
    <xf numFmtId="3" fontId="6" fillId="0" borderId="29" xfId="0" applyNumberFormat="1" applyFont="1" applyBorder="1" applyAlignment="1">
      <alignment horizontal="right" vertical="top" wrapText="1"/>
    </xf>
    <xf numFmtId="10" fontId="6" fillId="0" borderId="30" xfId="0" applyNumberFormat="1" applyFont="1" applyBorder="1" applyAlignment="1">
      <alignment horizontal="center" vertical="top" wrapText="1"/>
    </xf>
    <xf numFmtId="3" fontId="6" fillId="0" borderId="30" xfId="0" applyNumberFormat="1" applyFont="1" applyBorder="1" applyAlignment="1">
      <alignment horizontal="right" vertical="top" wrapText="1"/>
    </xf>
    <xf numFmtId="0" fontId="0" fillId="0" borderId="31" xfId="0" applyBorder="1"/>
    <xf numFmtId="0" fontId="0" fillId="0" borderId="3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3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center"/>
    </xf>
    <xf numFmtId="3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" fontId="5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0">
    <cellStyle name="Millares 2" xfId="1" xr:uid="{3F5BA49C-AAC5-EE40-B8C7-4247810B74A3}"/>
    <cellStyle name="Millares 2 2" xfId="2" xr:uid="{E02AAC3B-9762-6D43-A1FF-E9D581F96E4F}"/>
    <cellStyle name="Moneda 2" xfId="3" xr:uid="{A46881F1-14DB-3D4C-BFB8-F9A9D02BC8A8}"/>
    <cellStyle name="Moneda 2 2" xfId="4" xr:uid="{D8F6E446-F907-DC45-A229-CF366F866F34}"/>
    <cellStyle name="Normal" xfId="0" builtinId="0"/>
    <cellStyle name="Normal 2" xfId="5" xr:uid="{AFCA0419-12CB-0348-B96B-40E836FD1AD5}"/>
    <cellStyle name="Normal 3" xfId="6" xr:uid="{0D74EA45-2017-9240-B786-D22AF8D17453}"/>
    <cellStyle name="Normal 4" xfId="7" xr:uid="{441441D2-AE4F-8645-959D-3ED714E021FD}"/>
    <cellStyle name="Normal 5" xfId="8" xr:uid="{7729DC02-F51F-E74A-8227-20AFD889B44E}"/>
    <cellStyle name="Porcentaje 2" xfId="9" xr:uid="{D7AD4BD4-B04C-504E-915C-4E87651BB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C7DF-8C06-B54C-964D-C05A2D1AD842}">
  <sheetPr>
    <pageSetUpPr fitToPage="1"/>
  </sheetPr>
  <dimension ref="A2:W55"/>
  <sheetViews>
    <sheetView showGridLines="0" tabSelected="1" zoomScaleNormal="100" workbookViewId="0">
      <pane xSplit="7" topLeftCell="N1" activePane="topRight" state="frozen"/>
      <selection activeCell="A6" sqref="A6"/>
      <selection pane="topRight" activeCell="V52" sqref="V52"/>
    </sheetView>
  </sheetViews>
  <sheetFormatPr baseColWidth="10" defaultColWidth="9.1640625" defaultRowHeight="13" x14ac:dyDescent="0.15"/>
  <cols>
    <col min="1" max="1" width="3" customWidth="1"/>
    <col min="2" max="2" width="4.1640625" customWidth="1"/>
    <col min="3" max="3" width="2.5" customWidth="1"/>
    <col min="4" max="4" width="0.1640625" style="2" customWidth="1"/>
    <col min="5" max="5" width="3.5" customWidth="1"/>
    <col min="6" max="6" width="56.5" style="2" bestFit="1" customWidth="1"/>
    <col min="7" max="19" width="18" customWidth="1"/>
    <col min="20" max="20" width="16.5" bestFit="1" customWidth="1"/>
    <col min="21" max="21" width="13.5" bestFit="1" customWidth="1"/>
    <col min="22" max="22" width="18.5" bestFit="1" customWidth="1"/>
    <col min="23" max="23" width="12.6640625" bestFit="1" customWidth="1"/>
    <col min="24" max="24" width="12" bestFit="1" customWidth="1"/>
  </cols>
  <sheetData>
    <row r="2" spans="1:23" ht="22.5" customHeight="1" x14ac:dyDescent="0.2">
      <c r="A2" s="59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24.75" customHeight="1" x14ac:dyDescent="0.2">
      <c r="B3" s="59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48"/>
      <c r="U3" s="48"/>
      <c r="V3" s="48"/>
      <c r="W3" s="48"/>
    </row>
    <row r="4" spans="1:23" ht="11.25" customHeight="1" x14ac:dyDescent="0.15"/>
    <row r="5" spans="1:23" x14ac:dyDescent="0.1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3" ht="14" thickBot="1" x14ac:dyDescent="0.2"/>
    <row r="7" spans="1:23" ht="15.75" customHeight="1" thickBot="1" x14ac:dyDescent="0.2">
      <c r="H7" s="60" t="s">
        <v>6</v>
      </c>
      <c r="I7" s="61"/>
      <c r="J7" s="60" t="s">
        <v>7</v>
      </c>
      <c r="K7" s="61"/>
      <c r="L7" s="62" t="s">
        <v>8</v>
      </c>
      <c r="M7" s="63"/>
      <c r="N7" s="64" t="s">
        <v>9</v>
      </c>
      <c r="O7" s="65"/>
      <c r="P7" s="64" t="s">
        <v>10</v>
      </c>
      <c r="Q7" s="65"/>
      <c r="R7" s="66" t="s">
        <v>11</v>
      </c>
      <c r="S7" s="67"/>
      <c r="T7" s="60" t="s">
        <v>12</v>
      </c>
      <c r="U7" s="68"/>
      <c r="V7" s="68"/>
      <c r="W7" s="61"/>
    </row>
    <row r="8" spans="1:23" ht="51.75" customHeight="1" thickBot="1" x14ac:dyDescent="0.2">
      <c r="B8" s="3" t="s">
        <v>13</v>
      </c>
      <c r="C8" s="4" t="s">
        <v>14</v>
      </c>
      <c r="D8" s="4"/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18</v>
      </c>
      <c r="K8" s="4" t="s">
        <v>19</v>
      </c>
      <c r="L8" s="4" t="s">
        <v>18</v>
      </c>
      <c r="M8" s="4" t="s">
        <v>19</v>
      </c>
      <c r="N8" s="4" t="s">
        <v>18</v>
      </c>
      <c r="O8" s="4" t="s">
        <v>19</v>
      </c>
      <c r="P8" s="4" t="s">
        <v>18</v>
      </c>
      <c r="Q8" s="4" t="s">
        <v>19</v>
      </c>
      <c r="R8" s="4" t="s">
        <v>18</v>
      </c>
      <c r="S8" s="4" t="s">
        <v>19</v>
      </c>
      <c r="T8" s="4" t="s">
        <v>18</v>
      </c>
      <c r="U8" s="4" t="s">
        <v>20</v>
      </c>
      <c r="V8" s="4" t="s">
        <v>19</v>
      </c>
      <c r="W8" s="4" t="s">
        <v>21</v>
      </c>
    </row>
    <row r="9" spans="1:23" ht="34.5" customHeight="1" x14ac:dyDescent="0.15">
      <c r="B9" s="5"/>
      <c r="C9" s="6"/>
      <c r="D9" s="7"/>
      <c r="E9" s="55" t="s">
        <v>22</v>
      </c>
      <c r="F9" s="56"/>
      <c r="G9" s="8">
        <f>+G10+G43</f>
        <v>480361796397</v>
      </c>
      <c r="H9" s="8">
        <f>+H10+H43</f>
        <v>34351586630.429996</v>
      </c>
      <c r="I9" s="8">
        <v>32981342654.259998</v>
      </c>
      <c r="J9" s="8">
        <v>67695550954.800003</v>
      </c>
      <c r="K9" s="8">
        <v>65710089247.699997</v>
      </c>
      <c r="L9" s="8">
        <v>104138497975.34001</v>
      </c>
      <c r="M9" s="8">
        <v>101050625063.66</v>
      </c>
      <c r="N9" s="8">
        <v>139103029872.15002</v>
      </c>
      <c r="O9" s="8">
        <v>136145947453.05998</v>
      </c>
      <c r="P9" s="8">
        <v>178843430646.92999</v>
      </c>
      <c r="Q9" s="8">
        <v>175819300014.16995</v>
      </c>
      <c r="R9" s="8">
        <v>234737029277.46002</v>
      </c>
      <c r="S9" s="8">
        <v>231820257095.17999</v>
      </c>
      <c r="T9" s="8">
        <f>+T10+T43</f>
        <v>273304239969.63</v>
      </c>
      <c r="U9" s="9">
        <f t="shared" ref="U9:U48" si="0">+T9/G9</f>
        <v>0.56895498771878783</v>
      </c>
      <c r="V9" s="8">
        <f>+V10+V43</f>
        <v>270622122514.42999</v>
      </c>
      <c r="W9" s="10">
        <f t="shared" ref="W9:W48" si="1">+V9/G9</f>
        <v>0.56337145156891599</v>
      </c>
    </row>
    <row r="10" spans="1:23" ht="23" customHeight="1" x14ac:dyDescent="0.15">
      <c r="B10" s="11">
        <v>1</v>
      </c>
      <c r="C10" s="12"/>
      <c r="D10" s="52" t="s">
        <v>23</v>
      </c>
      <c r="E10" s="53"/>
      <c r="F10" s="54"/>
      <c r="G10" s="13">
        <f>+G11+G16+G26+G35+G41</f>
        <v>478689972641</v>
      </c>
      <c r="H10" s="13">
        <f>+H11+H16+H26+H35+H41</f>
        <v>34230110136.129997</v>
      </c>
      <c r="I10" s="13">
        <v>32859866159.959999</v>
      </c>
      <c r="J10" s="13">
        <v>67574074460.5</v>
      </c>
      <c r="K10" s="13">
        <v>65588612753.399994</v>
      </c>
      <c r="L10" s="13">
        <v>103807888429.32001</v>
      </c>
      <c r="M10" s="13">
        <v>100720015517.64</v>
      </c>
      <c r="N10" s="13">
        <v>138666875946.95001</v>
      </c>
      <c r="O10" s="13">
        <v>135709793527.85999</v>
      </c>
      <c r="P10" s="13">
        <v>178291078674.04999</v>
      </c>
      <c r="Q10" s="13">
        <v>175266948041.28995</v>
      </c>
      <c r="R10" s="13">
        <v>234176708571.06003</v>
      </c>
      <c r="S10" s="13">
        <v>231259936388.78</v>
      </c>
      <c r="T10" s="13">
        <f>+T11+T16+T26+T35+T41</f>
        <v>272441824114</v>
      </c>
      <c r="U10" s="14">
        <f t="shared" si="0"/>
        <v>0.56914044514218687</v>
      </c>
      <c r="V10" s="13">
        <f>+V11+V16+V26+V35+V41</f>
        <v>269759706658.79999</v>
      </c>
      <c r="W10" s="14">
        <f t="shared" si="1"/>
        <v>0.56353740850366618</v>
      </c>
    </row>
    <row r="11" spans="1:23" ht="23" customHeight="1" x14ac:dyDescent="0.15">
      <c r="B11" s="15"/>
      <c r="C11" s="16">
        <v>1</v>
      </c>
      <c r="D11" s="49" t="s">
        <v>0</v>
      </c>
      <c r="E11" s="50"/>
      <c r="F11" s="51"/>
      <c r="G11" s="17">
        <f>SUM(G12:G15)</f>
        <v>460767962434</v>
      </c>
      <c r="H11" s="17">
        <f>SUM(H12:H15)</f>
        <v>32392075849.749996</v>
      </c>
      <c r="I11" s="17">
        <v>32392014881.66</v>
      </c>
      <c r="J11" s="17">
        <v>64553871189.090004</v>
      </c>
      <c r="K11" s="17">
        <v>64553810221</v>
      </c>
      <c r="L11" s="17">
        <v>98767375098.050003</v>
      </c>
      <c r="M11" s="17">
        <v>98767314129.960007</v>
      </c>
      <c r="N11" s="17">
        <v>132501795512.42</v>
      </c>
      <c r="O11" s="17">
        <v>132501369514.17</v>
      </c>
      <c r="P11" s="17">
        <v>171105623224.57999</v>
      </c>
      <c r="Q11" s="17">
        <v>171105197226.32999</v>
      </c>
      <c r="R11" s="17">
        <v>226166557347.54001</v>
      </c>
      <c r="S11" s="17">
        <v>226166131349.29001</v>
      </c>
      <c r="T11" s="17">
        <f>SUM(T12:T15)</f>
        <v>263563100074.39999</v>
      </c>
      <c r="U11" s="9">
        <f t="shared" si="0"/>
        <v>0.57200830257844271</v>
      </c>
      <c r="V11" s="17">
        <f>SUM(V12:V15)</f>
        <v>263562674076.14999</v>
      </c>
      <c r="W11" s="9">
        <f t="shared" si="1"/>
        <v>0.57200737803879431</v>
      </c>
    </row>
    <row r="12" spans="1:23" ht="20" customHeight="1" x14ac:dyDescent="0.15">
      <c r="B12" s="18">
        <v>1</v>
      </c>
      <c r="C12" s="19">
        <v>1</v>
      </c>
      <c r="D12" s="20"/>
      <c r="E12" s="21">
        <v>1</v>
      </c>
      <c r="F12" s="22" t="s">
        <v>24</v>
      </c>
      <c r="G12" s="23">
        <v>457372923150</v>
      </c>
      <c r="H12" s="23">
        <v>32141080644.599998</v>
      </c>
      <c r="I12" s="23">
        <v>32141019899.900002</v>
      </c>
      <c r="J12" s="23">
        <v>64068902594.910004</v>
      </c>
      <c r="K12" s="23">
        <v>64068841850.209999</v>
      </c>
      <c r="L12" s="23">
        <v>98019760066.080002</v>
      </c>
      <c r="M12" s="23">
        <v>98019699321.380005</v>
      </c>
      <c r="N12" s="23">
        <v>131481408164.63</v>
      </c>
      <c r="O12" s="23">
        <v>131481297911.28</v>
      </c>
      <c r="P12" s="23">
        <v>169792670074.95999</v>
      </c>
      <c r="Q12" s="23">
        <v>169792559821.60999</v>
      </c>
      <c r="R12" s="23">
        <v>224503824117.35001</v>
      </c>
      <c r="S12" s="23">
        <v>224503713864</v>
      </c>
      <c r="T12" s="23">
        <v>261617016960.01001</v>
      </c>
      <c r="U12" s="24">
        <f t="shared" si="0"/>
        <v>0.57199935483327702</v>
      </c>
      <c r="V12" s="23">
        <v>261616906706.66</v>
      </c>
      <c r="W12" s="24">
        <f t="shared" si="1"/>
        <v>0.57199911377539092</v>
      </c>
    </row>
    <row r="13" spans="1:23" ht="20" customHeight="1" x14ac:dyDescent="0.15">
      <c r="B13" s="18"/>
      <c r="C13" s="19"/>
      <c r="D13" s="25"/>
      <c r="E13" s="21">
        <v>3</v>
      </c>
      <c r="F13" s="22" t="s">
        <v>25</v>
      </c>
      <c r="G13" s="23">
        <v>425192316</v>
      </c>
      <c r="H13" s="23">
        <v>29309921.280000001</v>
      </c>
      <c r="I13" s="23">
        <v>29309866.48</v>
      </c>
      <c r="J13" s="23">
        <v>46808442.280000001</v>
      </c>
      <c r="K13" s="23">
        <v>46808387.479999997</v>
      </c>
      <c r="L13" s="23">
        <v>60467582.399999999</v>
      </c>
      <c r="M13" s="23">
        <v>60467527.600000001</v>
      </c>
      <c r="N13" s="23">
        <v>99639501.620000005</v>
      </c>
      <c r="O13" s="23">
        <v>99323925.310000002</v>
      </c>
      <c r="P13" s="23">
        <v>143024557.40000001</v>
      </c>
      <c r="Q13" s="23">
        <v>142708981.09</v>
      </c>
      <c r="R13" s="23">
        <v>193122866.78999999</v>
      </c>
      <c r="S13" s="23">
        <v>192807290.47999999</v>
      </c>
      <c r="T13" s="23">
        <v>244304892.08000001</v>
      </c>
      <c r="U13" s="24">
        <f t="shared" si="0"/>
        <v>0.57457504025072748</v>
      </c>
      <c r="V13" s="23">
        <v>243989315.77000001</v>
      </c>
      <c r="W13" s="24">
        <f t="shared" si="1"/>
        <v>0.57383284360670339</v>
      </c>
    </row>
    <row r="14" spans="1:23" ht="20" customHeight="1" x14ac:dyDescent="0.15">
      <c r="B14" s="18"/>
      <c r="C14" s="19"/>
      <c r="D14" s="25"/>
      <c r="E14" s="21">
        <v>5</v>
      </c>
      <c r="F14" s="22" t="s">
        <v>26</v>
      </c>
      <c r="G14" s="23">
        <v>2929288968</v>
      </c>
      <c r="H14" s="23">
        <v>221217983.87</v>
      </c>
      <c r="I14" s="23">
        <v>221217815.28</v>
      </c>
      <c r="J14" s="23">
        <v>437225551.89999998</v>
      </c>
      <c r="K14" s="23">
        <v>437225383.31</v>
      </c>
      <c r="L14" s="23">
        <v>685745549.57000005</v>
      </c>
      <c r="M14" s="23">
        <v>685745380.98000002</v>
      </c>
      <c r="N14" s="23">
        <v>918878646.16999996</v>
      </c>
      <c r="O14" s="23">
        <v>918878477.58000004</v>
      </c>
      <c r="P14" s="23">
        <v>1167592092.22</v>
      </c>
      <c r="Q14" s="23">
        <v>1167591923.6300001</v>
      </c>
      <c r="R14" s="23">
        <v>1466806563.4000001</v>
      </c>
      <c r="S14" s="23">
        <v>1466806394.8099999</v>
      </c>
      <c r="T14" s="23">
        <v>1698507122.3099999</v>
      </c>
      <c r="U14" s="24">
        <f t="shared" si="0"/>
        <v>0.57983597414415278</v>
      </c>
      <c r="V14" s="23">
        <v>1698506953.72</v>
      </c>
      <c r="W14" s="24">
        <f t="shared" si="1"/>
        <v>0.57983591659093703</v>
      </c>
    </row>
    <row r="15" spans="1:23" ht="20" customHeight="1" x14ac:dyDescent="0.15">
      <c r="B15" s="18"/>
      <c r="C15" s="19"/>
      <c r="D15" s="25"/>
      <c r="E15" s="21">
        <v>8</v>
      </c>
      <c r="F15" s="22" t="s">
        <v>27</v>
      </c>
      <c r="G15" s="23">
        <v>40558000</v>
      </c>
      <c r="H15" s="23">
        <v>467300</v>
      </c>
      <c r="I15" s="23">
        <v>467300</v>
      </c>
      <c r="J15" s="23">
        <v>934600</v>
      </c>
      <c r="K15" s="23">
        <v>934600</v>
      </c>
      <c r="L15" s="23">
        <v>1401900</v>
      </c>
      <c r="M15" s="23">
        <v>1401900</v>
      </c>
      <c r="N15" s="23">
        <v>1869200</v>
      </c>
      <c r="O15" s="23">
        <v>1869200</v>
      </c>
      <c r="P15" s="23">
        <v>2336500</v>
      </c>
      <c r="Q15" s="23">
        <v>2336500</v>
      </c>
      <c r="R15" s="23">
        <v>2803800</v>
      </c>
      <c r="S15" s="23">
        <v>2803800</v>
      </c>
      <c r="T15" s="23">
        <v>3271100</v>
      </c>
      <c r="U15" s="24">
        <f t="shared" si="0"/>
        <v>8.0652399033482911E-2</v>
      </c>
      <c r="V15" s="23">
        <v>3271100</v>
      </c>
      <c r="W15" s="24">
        <f t="shared" si="1"/>
        <v>8.0652399033482911E-2</v>
      </c>
    </row>
    <row r="16" spans="1:23" ht="23" customHeight="1" x14ac:dyDescent="0.15">
      <c r="B16" s="15"/>
      <c r="C16" s="16">
        <v>2</v>
      </c>
      <c r="D16" s="49" t="s">
        <v>1</v>
      </c>
      <c r="E16" s="50"/>
      <c r="F16" s="51"/>
      <c r="G16" s="17">
        <f>SUM(G17:G25)</f>
        <v>1507811635</v>
      </c>
      <c r="H16" s="17">
        <f>SUM(H17:H25)</f>
        <v>19090571.68</v>
      </c>
      <c r="I16" s="17">
        <v>12384139.920000002</v>
      </c>
      <c r="J16" s="17">
        <v>221991694.53000003</v>
      </c>
      <c r="K16" s="17">
        <v>46571244.519999996</v>
      </c>
      <c r="L16" s="17">
        <v>374182686.67000002</v>
      </c>
      <c r="M16" s="17">
        <v>268567836.62</v>
      </c>
      <c r="N16" s="17">
        <v>409847323.98000002</v>
      </c>
      <c r="O16" s="17">
        <v>304232473.92999995</v>
      </c>
      <c r="P16" s="17">
        <v>585785928.66000009</v>
      </c>
      <c r="Q16" s="17">
        <v>363977730.61000001</v>
      </c>
      <c r="R16" s="17">
        <v>695774125.92000008</v>
      </c>
      <c r="S16" s="17">
        <v>530299417.87</v>
      </c>
      <c r="T16" s="17">
        <f>SUM(T17:T25)</f>
        <v>811821356.63999987</v>
      </c>
      <c r="U16" s="9">
        <f t="shared" si="0"/>
        <v>0.53841032778606979</v>
      </c>
      <c r="V16" s="17">
        <f>SUM(V17:V25)</f>
        <v>622105508.59000003</v>
      </c>
      <c r="W16" s="9">
        <f t="shared" si="1"/>
        <v>0.41258834601710714</v>
      </c>
    </row>
    <row r="17" spans="2:23" ht="20" customHeight="1" x14ac:dyDescent="0.15">
      <c r="B17" s="18"/>
      <c r="C17" s="19"/>
      <c r="D17" s="25"/>
      <c r="E17" s="21">
        <v>1</v>
      </c>
      <c r="F17" s="22" t="s">
        <v>28</v>
      </c>
      <c r="G17" s="23">
        <v>29000000</v>
      </c>
      <c r="H17" s="23">
        <v>1114850.75</v>
      </c>
      <c r="I17" s="23">
        <v>1114850.75</v>
      </c>
      <c r="J17" s="23">
        <v>114810164.15000001</v>
      </c>
      <c r="K17" s="23">
        <v>9195314.1500000004</v>
      </c>
      <c r="L17" s="23">
        <v>118165973.15000001</v>
      </c>
      <c r="M17" s="23">
        <v>12551123.15</v>
      </c>
      <c r="N17" s="23">
        <v>122894103.47</v>
      </c>
      <c r="O17" s="23">
        <v>17279253.469999999</v>
      </c>
      <c r="P17" s="23">
        <v>127765744.91</v>
      </c>
      <c r="Q17" s="23">
        <v>22150894.91</v>
      </c>
      <c r="R17" s="23">
        <v>132543387.59999999</v>
      </c>
      <c r="S17" s="23">
        <v>26928537.600000001</v>
      </c>
      <c r="T17" s="23">
        <v>137388382.25999999</v>
      </c>
      <c r="U17" s="24">
        <f t="shared" si="0"/>
        <v>4.7375304227586206</v>
      </c>
      <c r="V17" s="23">
        <v>31773532.260000002</v>
      </c>
      <c r="W17" s="24">
        <f t="shared" si="1"/>
        <v>1.0956390434482759</v>
      </c>
    </row>
    <row r="18" spans="2:23" ht="20" customHeight="1" x14ac:dyDescent="0.15">
      <c r="B18" s="18"/>
      <c r="C18" s="19"/>
      <c r="D18" s="25"/>
      <c r="E18" s="21">
        <v>2</v>
      </c>
      <c r="F18" s="22" t="s">
        <v>29</v>
      </c>
      <c r="G18" s="23">
        <v>143985050</v>
      </c>
      <c r="H18" s="23">
        <v>0</v>
      </c>
      <c r="I18" s="23">
        <v>0</v>
      </c>
      <c r="J18" s="23">
        <v>69403</v>
      </c>
      <c r="K18" s="23">
        <v>69403</v>
      </c>
      <c r="L18" s="23">
        <v>363344</v>
      </c>
      <c r="M18" s="23">
        <v>363344</v>
      </c>
      <c r="N18" s="23">
        <v>3879754.27</v>
      </c>
      <c r="O18" s="23">
        <v>3879754.27</v>
      </c>
      <c r="P18" s="23">
        <v>3879754.27</v>
      </c>
      <c r="Q18" s="23">
        <v>3879754.27</v>
      </c>
      <c r="R18" s="23">
        <v>3879754.27</v>
      </c>
      <c r="S18" s="23">
        <v>3879754.27</v>
      </c>
      <c r="T18" s="23">
        <v>4338004.29</v>
      </c>
      <c r="U18" s="24">
        <f t="shared" si="0"/>
        <v>3.0128157680259168E-2</v>
      </c>
      <c r="V18" s="23">
        <v>4338004.29</v>
      </c>
      <c r="W18" s="24">
        <f t="shared" si="1"/>
        <v>3.0128157680259168E-2</v>
      </c>
    </row>
    <row r="19" spans="2:23" ht="20" customHeight="1" x14ac:dyDescent="0.15">
      <c r="B19" s="18"/>
      <c r="C19" s="19"/>
      <c r="D19" s="25"/>
      <c r="E19" s="21">
        <v>3</v>
      </c>
      <c r="F19" s="22" t="s">
        <v>30</v>
      </c>
      <c r="G19" s="23">
        <v>281396000</v>
      </c>
      <c r="H19" s="23">
        <v>4185946.3</v>
      </c>
      <c r="I19" s="23">
        <v>2988480</v>
      </c>
      <c r="J19" s="23">
        <v>4337188.59</v>
      </c>
      <c r="K19" s="23">
        <v>4337188.59</v>
      </c>
      <c r="L19" s="23">
        <v>129264362.27</v>
      </c>
      <c r="M19" s="23">
        <v>129264362.27</v>
      </c>
      <c r="N19" s="23">
        <v>129444787.27</v>
      </c>
      <c r="O19" s="23">
        <v>129444787.27</v>
      </c>
      <c r="P19" s="23">
        <v>246235428.55000001</v>
      </c>
      <c r="Q19" s="23">
        <v>130042080.55</v>
      </c>
      <c r="R19" s="23">
        <v>246574628.53</v>
      </c>
      <c r="S19" s="23">
        <v>246574628.53</v>
      </c>
      <c r="T19" s="23">
        <v>249282440.38999999</v>
      </c>
      <c r="U19" s="24">
        <f t="shared" si="0"/>
        <v>0.88587769687557738</v>
      </c>
      <c r="V19" s="23">
        <v>249049720.38999999</v>
      </c>
      <c r="W19" s="24">
        <f t="shared" si="1"/>
        <v>0.88505067730173848</v>
      </c>
    </row>
    <row r="20" spans="2:23" ht="20" customHeight="1" x14ac:dyDescent="0.15">
      <c r="B20" s="18"/>
      <c r="C20" s="19"/>
      <c r="D20" s="25"/>
      <c r="E20" s="21">
        <v>4</v>
      </c>
      <c r="F20" s="22" t="s">
        <v>31</v>
      </c>
      <c r="G20" s="23">
        <v>500000</v>
      </c>
      <c r="H20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1089345</v>
      </c>
      <c r="O20" s="21">
        <v>1089345</v>
      </c>
      <c r="P20" s="21">
        <v>1089345</v>
      </c>
      <c r="Q20" s="21">
        <v>1089345</v>
      </c>
      <c r="R20" s="21">
        <v>5591133</v>
      </c>
      <c r="S20" s="21">
        <v>5591133</v>
      </c>
      <c r="T20" s="23">
        <v>5591133</v>
      </c>
      <c r="U20" s="24">
        <f t="shared" si="0"/>
        <v>11.182266</v>
      </c>
      <c r="V20" s="23">
        <v>5591133</v>
      </c>
      <c r="W20" s="24">
        <f t="shared" si="1"/>
        <v>11.182266</v>
      </c>
    </row>
    <row r="21" spans="2:23" ht="20" customHeight="1" x14ac:dyDescent="0.15">
      <c r="B21" s="18"/>
      <c r="C21" s="19"/>
      <c r="D21" s="25"/>
      <c r="E21" s="21">
        <v>5</v>
      </c>
      <c r="F21" s="22" t="s">
        <v>32</v>
      </c>
      <c r="G21" s="23">
        <v>125548000</v>
      </c>
      <c r="H21" s="23">
        <v>4601758.08</v>
      </c>
      <c r="I21" s="23">
        <v>683810.37</v>
      </c>
      <c r="J21" s="23">
        <v>5482852.79</v>
      </c>
      <c r="K21" s="23">
        <v>5482852.7800000003</v>
      </c>
      <c r="L21" s="23">
        <v>11842331.810000001</v>
      </c>
      <c r="M21" s="23">
        <v>11842331.800000001</v>
      </c>
      <c r="N21" s="23">
        <v>15937441.469999999</v>
      </c>
      <c r="O21" s="23">
        <v>15937441.459999999</v>
      </c>
      <c r="P21" s="23">
        <v>21034483.75</v>
      </c>
      <c r="Q21" s="23">
        <v>21034483.739999998</v>
      </c>
      <c r="R21" s="23">
        <v>27080496.300000001</v>
      </c>
      <c r="S21" s="23">
        <v>27080496.289999999</v>
      </c>
      <c r="T21" s="23">
        <v>61352259.049999997</v>
      </c>
      <c r="U21" s="24">
        <f t="shared" si="0"/>
        <v>0.48867571805205973</v>
      </c>
      <c r="V21" s="23">
        <v>52034239.039999999</v>
      </c>
      <c r="W21" s="24">
        <f t="shared" si="1"/>
        <v>0.41445693312517923</v>
      </c>
    </row>
    <row r="22" spans="2:23" ht="20" customHeight="1" x14ac:dyDescent="0.15">
      <c r="B22" s="18"/>
      <c r="C22" s="19"/>
      <c r="D22" s="25"/>
      <c r="E22" s="21">
        <v>6</v>
      </c>
      <c r="F22" s="22" t="s">
        <v>33</v>
      </c>
      <c r="G22" s="23">
        <v>25753000</v>
      </c>
      <c r="H22" s="23">
        <v>5800</v>
      </c>
      <c r="I22" s="23">
        <v>5800</v>
      </c>
      <c r="J22" s="23">
        <v>489260</v>
      </c>
      <c r="K22" s="23">
        <v>489260</v>
      </c>
      <c r="L22" s="23">
        <v>1300444.3</v>
      </c>
      <c r="M22" s="23">
        <v>1300444.3</v>
      </c>
      <c r="N22" s="23">
        <v>1969271.1</v>
      </c>
      <c r="O22" s="23">
        <v>1969271.1</v>
      </c>
      <c r="P22" s="23">
        <v>6782090.6799999997</v>
      </c>
      <c r="Q22" s="23">
        <v>6782090.6799999997</v>
      </c>
      <c r="R22" s="23">
        <v>8950156.1199999992</v>
      </c>
      <c r="S22" s="23">
        <v>8950156.1199999992</v>
      </c>
      <c r="T22" s="23">
        <v>33911973.899999999</v>
      </c>
      <c r="U22" s="24">
        <f t="shared" si="0"/>
        <v>1.316816444686056</v>
      </c>
      <c r="V22" s="23">
        <v>12397115.9</v>
      </c>
      <c r="W22" s="24">
        <f t="shared" si="1"/>
        <v>0.48138531044926808</v>
      </c>
    </row>
    <row r="23" spans="2:23" ht="20" customHeight="1" x14ac:dyDescent="0.15">
      <c r="B23" s="18"/>
      <c r="C23" s="19"/>
      <c r="D23" s="25"/>
      <c r="E23" s="21">
        <v>7</v>
      </c>
      <c r="F23" s="22" t="s">
        <v>34</v>
      </c>
      <c r="G23" s="23">
        <v>2500000</v>
      </c>
      <c r="H23" s="23">
        <v>368254.9</v>
      </c>
      <c r="I23" s="23">
        <v>368254.9</v>
      </c>
      <c r="J23" s="23">
        <v>1839522.5899999999</v>
      </c>
      <c r="K23" s="23">
        <v>1839522.5899999999</v>
      </c>
      <c r="L23" s="23">
        <v>2680305.19</v>
      </c>
      <c r="M23" s="23">
        <v>2680305.19</v>
      </c>
      <c r="N23" s="23">
        <v>3642530.2</v>
      </c>
      <c r="O23" s="23">
        <v>3642530.2</v>
      </c>
      <c r="P23" s="23">
        <v>9722675.3499999996</v>
      </c>
      <c r="Q23" s="23">
        <v>9722675.3499999996</v>
      </c>
      <c r="R23" s="23">
        <v>45600505.550000004</v>
      </c>
      <c r="S23" s="23">
        <v>12150505.550000001</v>
      </c>
      <c r="T23" s="23">
        <v>60837693.169999994</v>
      </c>
      <c r="U23" s="24">
        <f t="shared" si="0"/>
        <v>24.335077267999999</v>
      </c>
      <c r="V23" s="23">
        <v>19526293.170000002</v>
      </c>
      <c r="W23" s="24">
        <f t="shared" si="1"/>
        <v>7.8105172680000008</v>
      </c>
    </row>
    <row r="24" spans="2:23" ht="20" customHeight="1" x14ac:dyDescent="0.15">
      <c r="B24" s="18"/>
      <c r="C24" s="19"/>
      <c r="D24" s="25"/>
      <c r="E24" s="21">
        <v>8</v>
      </c>
      <c r="F24" s="22" t="s">
        <v>35</v>
      </c>
      <c r="G24" s="23">
        <v>100000</v>
      </c>
      <c r="H24" s="23">
        <v>14500</v>
      </c>
      <c r="I24" s="23">
        <v>14500</v>
      </c>
      <c r="J24" s="23">
        <v>14500</v>
      </c>
      <c r="K24" s="23">
        <v>14500</v>
      </c>
      <c r="L24" s="23">
        <v>39500</v>
      </c>
      <c r="M24" s="23">
        <v>39500</v>
      </c>
      <c r="N24" s="23">
        <v>58095.5</v>
      </c>
      <c r="O24" s="23">
        <v>58095.5</v>
      </c>
      <c r="P24" s="23">
        <v>58095.5</v>
      </c>
      <c r="Q24" s="23">
        <v>58095.5</v>
      </c>
      <c r="R24" s="23">
        <v>61095.5</v>
      </c>
      <c r="S24" s="23">
        <v>61095.5</v>
      </c>
      <c r="T24" s="23">
        <v>127303</v>
      </c>
      <c r="U24" s="24">
        <f t="shared" si="0"/>
        <v>1.2730300000000001</v>
      </c>
      <c r="V24" s="23">
        <v>127303</v>
      </c>
      <c r="W24" s="24">
        <f t="shared" si="1"/>
        <v>1.2730300000000001</v>
      </c>
    </row>
    <row r="25" spans="2:23" ht="20" customHeight="1" x14ac:dyDescent="0.15">
      <c r="B25" s="18"/>
      <c r="C25" s="19"/>
      <c r="D25" s="25"/>
      <c r="E25" s="21">
        <v>9</v>
      </c>
      <c r="F25" s="22" t="s">
        <v>36</v>
      </c>
      <c r="G25" s="23">
        <v>899029585</v>
      </c>
      <c r="H25" s="23">
        <v>8799461.6500000004</v>
      </c>
      <c r="I25" s="23">
        <v>7208443.9000000004</v>
      </c>
      <c r="J25" s="23">
        <v>94948803.409999996</v>
      </c>
      <c r="K25" s="23">
        <v>25143203.409999996</v>
      </c>
      <c r="L25" s="23">
        <v>110526425.95</v>
      </c>
      <c r="M25" s="23">
        <v>110526425.91000001</v>
      </c>
      <c r="N25" s="23">
        <v>130931995.7</v>
      </c>
      <c r="O25" s="23">
        <v>130931995.66</v>
      </c>
      <c r="P25" s="23">
        <v>169218310.65000001</v>
      </c>
      <c r="Q25" s="23">
        <v>169218310.61000001</v>
      </c>
      <c r="R25" s="23">
        <v>225492969.05000001</v>
      </c>
      <c r="S25" s="23">
        <v>199083111.00999999</v>
      </c>
      <c r="T25" s="23">
        <v>258992167.57999998</v>
      </c>
      <c r="U25" s="24">
        <f t="shared" si="0"/>
        <v>0.28807969381786247</v>
      </c>
      <c r="V25" s="23">
        <v>247268167.53999999</v>
      </c>
      <c r="W25" s="24">
        <f t="shared" si="1"/>
        <v>0.27503896608697254</v>
      </c>
    </row>
    <row r="26" spans="2:23" ht="23" customHeight="1" x14ac:dyDescent="0.15">
      <c r="B26" s="15"/>
      <c r="C26" s="16">
        <v>3</v>
      </c>
      <c r="D26" s="49" t="s">
        <v>2</v>
      </c>
      <c r="E26" s="50"/>
      <c r="F26" s="51"/>
      <c r="G26" s="17">
        <f>SUM(G27:G34)</f>
        <v>10947752745</v>
      </c>
      <c r="H26" s="17">
        <f>SUM(H27:H34)</f>
        <v>1701797382.8400002</v>
      </c>
      <c r="I26" s="17">
        <v>345618150.14999992</v>
      </c>
      <c r="J26" s="17">
        <v>2650000420.1800003</v>
      </c>
      <c r="K26" s="17">
        <v>840069130.13000011</v>
      </c>
      <c r="L26" s="17">
        <v>4334086453.7699995</v>
      </c>
      <c r="M26" s="17">
        <v>1530701749.6800001</v>
      </c>
      <c r="N26" s="17">
        <v>5083944516.3200006</v>
      </c>
      <c r="O26" s="17">
        <v>2402523265.98</v>
      </c>
      <c r="P26" s="17">
        <v>5896452014</v>
      </c>
      <c r="Q26" s="17">
        <v>3164787465.4899993</v>
      </c>
      <c r="R26" s="17">
        <v>6346074004.1800003</v>
      </c>
      <c r="S26" s="17">
        <v>3885832968.4000001</v>
      </c>
      <c r="T26" s="17">
        <f>SUM(T27:T34)</f>
        <v>7094757445.3100004</v>
      </c>
      <c r="U26" s="9">
        <f t="shared" si="0"/>
        <v>0.64805605411122214</v>
      </c>
      <c r="V26" s="17">
        <f>SUM(V27:V34)</f>
        <v>4772349051.6099997</v>
      </c>
      <c r="W26" s="9">
        <f t="shared" si="1"/>
        <v>0.43592042702915462</v>
      </c>
    </row>
    <row r="27" spans="2:23" ht="20" customHeight="1" x14ac:dyDescent="0.15">
      <c r="B27" s="18"/>
      <c r="C27" s="19"/>
      <c r="D27" s="25"/>
      <c r="E27" s="21">
        <v>1</v>
      </c>
      <c r="F27" s="22" t="s">
        <v>37</v>
      </c>
      <c r="G27" s="23">
        <v>2275036356</v>
      </c>
      <c r="H27" s="23">
        <v>239065817.72999999</v>
      </c>
      <c r="I27" s="23">
        <v>121036643.13999999</v>
      </c>
      <c r="J27" s="23">
        <v>321817141.51999998</v>
      </c>
      <c r="K27" s="23">
        <v>281840328.55000001</v>
      </c>
      <c r="L27" s="23">
        <v>774740316.10000002</v>
      </c>
      <c r="M27" s="23">
        <v>432376772.08999997</v>
      </c>
      <c r="N27" s="23">
        <v>938796073.68000007</v>
      </c>
      <c r="O27" s="23">
        <v>692032972.63</v>
      </c>
      <c r="P27" s="23">
        <v>1068126938.2700001</v>
      </c>
      <c r="Q27" s="23">
        <v>848184406.31000006</v>
      </c>
      <c r="R27" s="23">
        <v>1219976666.52</v>
      </c>
      <c r="S27" s="23">
        <v>1005012781.27</v>
      </c>
      <c r="T27" s="23">
        <v>1404643170</v>
      </c>
      <c r="U27" s="24">
        <f t="shared" si="0"/>
        <v>0.61741570252075573</v>
      </c>
      <c r="V27" s="23">
        <v>1216269911.03</v>
      </c>
      <c r="W27" s="24">
        <f t="shared" si="1"/>
        <v>0.53461559320681029</v>
      </c>
    </row>
    <row r="28" spans="2:23" ht="20" customHeight="1" x14ac:dyDescent="0.15">
      <c r="B28" s="18"/>
      <c r="C28" s="19"/>
      <c r="D28" s="25"/>
      <c r="E28" s="21">
        <v>2</v>
      </c>
      <c r="F28" s="22" t="s">
        <v>38</v>
      </c>
      <c r="G28" s="23">
        <v>5294783258</v>
      </c>
      <c r="H28" s="23">
        <v>1277110451.27</v>
      </c>
      <c r="I28" s="23">
        <v>158338910.95999998</v>
      </c>
      <c r="J28" s="23">
        <v>1953671843.2900002</v>
      </c>
      <c r="K28" s="23">
        <v>383529003.52000004</v>
      </c>
      <c r="L28" s="23">
        <v>2926230416.0299997</v>
      </c>
      <c r="M28" s="23">
        <v>662198673.88</v>
      </c>
      <c r="N28" s="23">
        <v>3207510589.9200001</v>
      </c>
      <c r="O28" s="23">
        <v>965103408.19000006</v>
      </c>
      <c r="P28" s="23">
        <v>3732276485.73</v>
      </c>
      <c r="Q28" s="23">
        <v>1432289805.76</v>
      </c>
      <c r="R28" s="23">
        <v>3826170258.9200001</v>
      </c>
      <c r="S28" s="23">
        <v>1786375718.1300001</v>
      </c>
      <c r="T28" s="23">
        <v>4269562874.4200001</v>
      </c>
      <c r="U28" s="24">
        <f t="shared" si="0"/>
        <v>0.80637160510187589</v>
      </c>
      <c r="V28" s="23">
        <v>2313684828.71</v>
      </c>
      <c r="W28" s="24">
        <f t="shared" si="1"/>
        <v>0.43697441726518355</v>
      </c>
    </row>
    <row r="29" spans="2:23" ht="20" customHeight="1" x14ac:dyDescent="0.15">
      <c r="B29" s="18"/>
      <c r="C29" s="19"/>
      <c r="D29" s="25"/>
      <c r="E29" s="21">
        <v>3</v>
      </c>
      <c r="F29" s="22" t="s">
        <v>39</v>
      </c>
      <c r="G29" s="23">
        <v>880098270</v>
      </c>
      <c r="H29" s="23">
        <v>53216858.899999999</v>
      </c>
      <c r="I29" s="23">
        <v>11945351.27</v>
      </c>
      <c r="J29" s="23">
        <v>157097614.88999999</v>
      </c>
      <c r="K29" s="23">
        <v>27524987.739999998</v>
      </c>
      <c r="L29" s="23">
        <v>169024016.67999998</v>
      </c>
      <c r="M29" s="23">
        <v>47997490.009999998</v>
      </c>
      <c r="N29" s="23">
        <v>183886971.46000001</v>
      </c>
      <c r="O29" s="23">
        <v>61361007.159999996</v>
      </c>
      <c r="P29" s="23">
        <v>248869172.90000001</v>
      </c>
      <c r="Q29" s="23">
        <v>89570135.200000003</v>
      </c>
      <c r="R29" s="23">
        <v>293132336.70999998</v>
      </c>
      <c r="S29" s="23">
        <v>133589969.05</v>
      </c>
      <c r="T29" s="23">
        <v>317500595.64999998</v>
      </c>
      <c r="U29" s="24">
        <f t="shared" si="0"/>
        <v>0.36075584565119073</v>
      </c>
      <c r="V29" s="23">
        <v>178209800.66999999</v>
      </c>
      <c r="W29" s="24">
        <f t="shared" si="1"/>
        <v>0.20248852513935744</v>
      </c>
    </row>
    <row r="30" spans="2:23" ht="20" customHeight="1" x14ac:dyDescent="0.15">
      <c r="B30" s="18"/>
      <c r="C30" s="19"/>
      <c r="D30" s="25"/>
      <c r="E30" s="21">
        <v>4</v>
      </c>
      <c r="F30" s="22" t="s">
        <v>40</v>
      </c>
      <c r="G30" s="23">
        <v>560127618</v>
      </c>
      <c r="H30" s="23">
        <v>29063307.129999999</v>
      </c>
      <c r="I30" s="23">
        <v>16695307.129999999</v>
      </c>
      <c r="J30" s="23">
        <v>53667341.720000006</v>
      </c>
      <c r="K30" s="23">
        <v>49167341.720000006</v>
      </c>
      <c r="L30" s="23">
        <v>121579012.73999999</v>
      </c>
      <c r="M30" s="23">
        <v>100988484.23999999</v>
      </c>
      <c r="N30" s="23">
        <v>138523442.52000001</v>
      </c>
      <c r="O30" s="23">
        <v>118382914.02000001</v>
      </c>
      <c r="P30" s="23">
        <v>173849726.20000002</v>
      </c>
      <c r="Q30" s="23">
        <v>165883726.20000002</v>
      </c>
      <c r="R30" s="23">
        <v>201039685.16999999</v>
      </c>
      <c r="S30" s="23">
        <v>193523685.16999999</v>
      </c>
      <c r="T30" s="23">
        <v>213642763.87</v>
      </c>
      <c r="U30" s="24">
        <f t="shared" si="0"/>
        <v>0.38141801440328194</v>
      </c>
      <c r="V30" s="23">
        <v>206576763.87</v>
      </c>
      <c r="W30" s="24">
        <f t="shared" si="1"/>
        <v>0.3688030320797358</v>
      </c>
    </row>
    <row r="31" spans="2:23" ht="20" customHeight="1" x14ac:dyDescent="0.15">
      <c r="B31" s="18"/>
      <c r="C31" s="19"/>
      <c r="D31" s="25"/>
      <c r="E31" s="21">
        <v>5</v>
      </c>
      <c r="F31" s="22" t="s">
        <v>41</v>
      </c>
      <c r="G31" s="23">
        <v>183143817</v>
      </c>
      <c r="H31" s="23">
        <v>4610763.38</v>
      </c>
      <c r="I31" s="23">
        <v>4610763.38</v>
      </c>
      <c r="J31" s="23">
        <v>9778308.0099999998</v>
      </c>
      <c r="K31" s="23">
        <v>9778308.0099999998</v>
      </c>
      <c r="L31" s="23">
        <v>13511614.25</v>
      </c>
      <c r="M31" s="23">
        <v>13511614.25</v>
      </c>
      <c r="N31" s="23">
        <v>21794744.32</v>
      </c>
      <c r="O31" s="23">
        <v>21794744.32</v>
      </c>
      <c r="P31" s="23">
        <v>29878028.75</v>
      </c>
      <c r="Q31" s="23">
        <v>29123179.75</v>
      </c>
      <c r="R31" s="23">
        <v>36689400.25</v>
      </c>
      <c r="S31" s="23">
        <v>35934551.25</v>
      </c>
      <c r="T31" s="23">
        <v>51839449.68</v>
      </c>
      <c r="U31" s="24">
        <f t="shared" si="0"/>
        <v>0.28305323395110848</v>
      </c>
      <c r="V31" s="23">
        <v>51839449.68</v>
      </c>
      <c r="W31" s="24">
        <f t="shared" si="1"/>
        <v>0.28305323395110848</v>
      </c>
    </row>
    <row r="32" spans="2:23" ht="20" customHeight="1" x14ac:dyDescent="0.15">
      <c r="B32" s="18"/>
      <c r="C32" s="19"/>
      <c r="D32" s="25"/>
      <c r="E32" s="21">
        <v>7</v>
      </c>
      <c r="F32" s="22" t="s">
        <v>42</v>
      </c>
      <c r="G32" s="23">
        <v>1232243345</v>
      </c>
      <c r="H32" s="23">
        <v>15923737.32</v>
      </c>
      <c r="I32" s="23">
        <v>15923737.32</v>
      </c>
      <c r="J32" s="23">
        <v>44114778.710000001</v>
      </c>
      <c r="K32" s="23">
        <v>44114778.710000001</v>
      </c>
      <c r="L32" s="23">
        <v>207877530.72999999</v>
      </c>
      <c r="M32" s="23">
        <v>207877530.72999999</v>
      </c>
      <c r="N32" s="23">
        <v>347915016.72000003</v>
      </c>
      <c r="O32" s="23">
        <v>347915016.72000003</v>
      </c>
      <c r="P32" s="23">
        <v>388766819.19999999</v>
      </c>
      <c r="Q32" s="23">
        <v>388766819.19999999</v>
      </c>
      <c r="R32" s="23">
        <v>503855757.91000003</v>
      </c>
      <c r="S32" s="23">
        <v>503855757.91000003</v>
      </c>
      <c r="T32" s="23">
        <v>564807101.25</v>
      </c>
      <c r="U32" s="24">
        <f t="shared" si="0"/>
        <v>0.45835678767654453</v>
      </c>
      <c r="V32" s="23">
        <v>564807101.25</v>
      </c>
      <c r="W32" s="24">
        <f t="shared" si="1"/>
        <v>0.45835678767654453</v>
      </c>
    </row>
    <row r="33" spans="2:23" ht="20" customHeight="1" x14ac:dyDescent="0.15">
      <c r="B33" s="18"/>
      <c r="C33" s="19"/>
      <c r="D33" s="25"/>
      <c r="E33" s="21">
        <v>8</v>
      </c>
      <c r="F33" s="22" t="s">
        <v>43</v>
      </c>
      <c r="G33" s="23">
        <v>338093313</v>
      </c>
      <c r="H33" s="23">
        <v>11683337.07</v>
      </c>
      <c r="I33" s="23">
        <v>11683337.07</v>
      </c>
      <c r="J33" s="23">
        <v>37320318.450000003</v>
      </c>
      <c r="K33" s="23">
        <v>37320318.450000003</v>
      </c>
      <c r="L33" s="23">
        <v>41597521.520000003</v>
      </c>
      <c r="M33" s="23">
        <v>41597521.520000003</v>
      </c>
      <c r="N33" s="23">
        <v>165044624.04999998</v>
      </c>
      <c r="O33" s="23">
        <v>165044624.04999998</v>
      </c>
      <c r="P33" s="23">
        <v>168164647.43000001</v>
      </c>
      <c r="Q33" s="23">
        <v>168164647.43000001</v>
      </c>
      <c r="R33" s="23">
        <v>171181675.40000001</v>
      </c>
      <c r="S33" s="23">
        <v>171181675.40000001</v>
      </c>
      <c r="T33" s="23">
        <v>173246853.63</v>
      </c>
      <c r="U33" s="24">
        <f t="shared" si="0"/>
        <v>0.51242318900876926</v>
      </c>
      <c r="V33" s="23">
        <v>173246853.63</v>
      </c>
      <c r="W33" s="24">
        <f t="shared" si="1"/>
        <v>0.51242318900876926</v>
      </c>
    </row>
    <row r="34" spans="2:23" ht="20" customHeight="1" x14ac:dyDescent="0.15">
      <c r="B34" s="18"/>
      <c r="C34" s="19"/>
      <c r="D34" s="25"/>
      <c r="E34" s="21">
        <v>9</v>
      </c>
      <c r="F34" s="22" t="s">
        <v>44</v>
      </c>
      <c r="G34" s="23">
        <v>184226768</v>
      </c>
      <c r="H34" s="23">
        <v>71123110.040000007</v>
      </c>
      <c r="I34" s="23">
        <v>5384099.8799999999</v>
      </c>
      <c r="J34" s="23">
        <v>72533073.590000004</v>
      </c>
      <c r="K34" s="23">
        <v>6794063.4299999997</v>
      </c>
      <c r="L34" s="23">
        <v>79526025.719999999</v>
      </c>
      <c r="M34" s="23">
        <v>24153662.959999997</v>
      </c>
      <c r="N34" s="23">
        <v>80473053.650000006</v>
      </c>
      <c r="O34" s="23">
        <v>30888578.890000001</v>
      </c>
      <c r="P34" s="23">
        <v>86520195.519999996</v>
      </c>
      <c r="Q34" s="23">
        <v>42804745.640000001</v>
      </c>
      <c r="R34" s="23">
        <v>94028223.299999997</v>
      </c>
      <c r="S34" s="23">
        <v>56358830.219999999</v>
      </c>
      <c r="T34" s="23">
        <v>99514636.810000002</v>
      </c>
      <c r="U34" s="24">
        <f t="shared" si="0"/>
        <v>0.54017468737224983</v>
      </c>
      <c r="V34" s="23">
        <v>67714342.769999996</v>
      </c>
      <c r="W34" s="24">
        <f t="shared" si="1"/>
        <v>0.36755973903857442</v>
      </c>
    </row>
    <row r="35" spans="2:23" ht="20" customHeight="1" x14ac:dyDescent="0.15">
      <c r="B35" s="26"/>
      <c r="C35" s="27">
        <v>4</v>
      </c>
      <c r="D35" s="28"/>
      <c r="E35" s="57" t="s">
        <v>45</v>
      </c>
      <c r="F35" s="58"/>
      <c r="G35" s="29">
        <f>+G40+G37+G38+G39</f>
        <v>5436117584</v>
      </c>
      <c r="H35" s="29">
        <f>+H40+H37+H38+H39</f>
        <v>116886683.86</v>
      </c>
      <c r="I35" s="29">
        <v>109589340.23</v>
      </c>
      <c r="J35" s="29">
        <v>147591508.69999999</v>
      </c>
      <c r="K35" s="29">
        <v>147542509.75</v>
      </c>
      <c r="L35" s="29">
        <v>331304542.83000004</v>
      </c>
      <c r="M35" s="29">
        <v>152492153.38</v>
      </c>
      <c r="N35" s="29">
        <v>670329381.23000002</v>
      </c>
      <c r="O35" s="29">
        <v>500709060.78000003</v>
      </c>
      <c r="P35" s="29">
        <v>701598293.80999994</v>
      </c>
      <c r="Q35" s="29">
        <v>631366405.86000001</v>
      </c>
      <c r="R35" s="29">
        <v>966043880.41999996</v>
      </c>
      <c r="S35" s="29">
        <v>675413440.22000003</v>
      </c>
      <c r="T35" s="29">
        <f>+T40+T37+T38+T39</f>
        <v>969329513.92999995</v>
      </c>
      <c r="U35" s="30">
        <f t="shared" si="0"/>
        <v>0.17831283060966255</v>
      </c>
      <c r="V35" s="29">
        <f>+V40+V37+V38+V39</f>
        <v>799762298.73000002</v>
      </c>
      <c r="W35" s="31">
        <f t="shared" si="1"/>
        <v>0.14712012504731722</v>
      </c>
    </row>
    <row r="36" spans="2:23" ht="20" customHeight="1" x14ac:dyDescent="0.15">
      <c r="B36" s="32"/>
      <c r="C36" s="33"/>
      <c r="D36" s="25"/>
      <c r="E36" s="20">
        <v>1</v>
      </c>
      <c r="F36" s="34" t="s">
        <v>46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35" t="s">
        <v>47</v>
      </c>
      <c r="V36" s="36">
        <v>0</v>
      </c>
      <c r="W36" s="35" t="s">
        <v>47</v>
      </c>
    </row>
    <row r="37" spans="2:23" ht="20" customHeight="1" x14ac:dyDescent="0.15">
      <c r="B37" s="32"/>
      <c r="C37" s="33"/>
      <c r="D37" s="25"/>
      <c r="E37" s="20">
        <v>2</v>
      </c>
      <c r="F37" s="34" t="s">
        <v>48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35" t="s">
        <v>47</v>
      </c>
      <c r="V37" s="36">
        <v>0</v>
      </c>
      <c r="W37" s="35" t="s">
        <v>47</v>
      </c>
    </row>
    <row r="38" spans="2:23" ht="20" customHeight="1" x14ac:dyDescent="0.15">
      <c r="B38" s="32"/>
      <c r="C38" s="33"/>
      <c r="D38" s="25"/>
      <c r="E38" s="20">
        <v>3</v>
      </c>
      <c r="F38" s="34" t="s">
        <v>49</v>
      </c>
      <c r="G38" s="23">
        <v>3777618912</v>
      </c>
      <c r="H38" s="23">
        <v>109589340.23</v>
      </c>
      <c r="I38" s="23">
        <v>109589340.23</v>
      </c>
      <c r="J38" s="23">
        <v>130533007.77</v>
      </c>
      <c r="K38" s="23">
        <v>130533007.77</v>
      </c>
      <c r="L38" s="23">
        <v>135482651.40000001</v>
      </c>
      <c r="M38" s="23">
        <v>135482651.40000001</v>
      </c>
      <c r="N38" s="23">
        <v>424493281.05000001</v>
      </c>
      <c r="O38" s="23">
        <v>424493281.05000001</v>
      </c>
      <c r="P38" s="23">
        <v>449093921.13</v>
      </c>
      <c r="Q38" s="23">
        <v>448284266.13</v>
      </c>
      <c r="R38" s="23">
        <v>707433544.63</v>
      </c>
      <c r="S38" s="23">
        <v>485753396.63</v>
      </c>
      <c r="T38" s="23">
        <v>710549178.13999999</v>
      </c>
      <c r="U38" s="24">
        <f t="shared" si="0"/>
        <v>0.18809445703558569</v>
      </c>
      <c r="V38" s="23">
        <v>609932255.13999999</v>
      </c>
      <c r="W38" s="24">
        <f t="shared" si="1"/>
        <v>0.1614594455789298</v>
      </c>
    </row>
    <row r="39" spans="2:23" ht="20" customHeight="1" x14ac:dyDescent="0.15">
      <c r="B39" s="32"/>
      <c r="C39" s="33"/>
      <c r="D39" s="25"/>
      <c r="E39" s="20">
        <v>5</v>
      </c>
      <c r="F39" s="34" t="s">
        <v>50</v>
      </c>
      <c r="G39" s="23">
        <v>410523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80000</v>
      </c>
      <c r="Q39" s="23">
        <v>80000</v>
      </c>
      <c r="R39" s="23">
        <v>80000</v>
      </c>
      <c r="S39" s="23">
        <v>80000</v>
      </c>
      <c r="T39" s="23">
        <v>250000</v>
      </c>
      <c r="U39" s="24">
        <f t="shared" si="0"/>
        <v>0.60897927765313997</v>
      </c>
      <c r="V39" s="23">
        <v>250000</v>
      </c>
      <c r="W39" s="24">
        <f t="shared" si="1"/>
        <v>0.60897927765313997</v>
      </c>
    </row>
    <row r="40" spans="2:23" ht="20" customHeight="1" x14ac:dyDescent="0.15">
      <c r="B40" s="37"/>
      <c r="C40" s="19"/>
      <c r="D40" s="25"/>
      <c r="E40" s="25">
        <v>8</v>
      </c>
      <c r="F40" s="22" t="s">
        <v>51</v>
      </c>
      <c r="G40" s="23">
        <v>1658088149</v>
      </c>
      <c r="H40" s="23">
        <v>7297343.6299999999</v>
      </c>
      <c r="I40" s="23">
        <v>0</v>
      </c>
      <c r="J40" s="23">
        <v>17058500.93</v>
      </c>
      <c r="K40" s="23">
        <v>17009501.98</v>
      </c>
      <c r="L40" s="23">
        <v>195821891.43000001</v>
      </c>
      <c r="M40" s="23">
        <v>17009501.98</v>
      </c>
      <c r="N40" s="23">
        <v>245836100.18000001</v>
      </c>
      <c r="O40" s="23">
        <v>76215779.730000004</v>
      </c>
      <c r="P40" s="23">
        <v>252424372.68000001</v>
      </c>
      <c r="Q40" s="23">
        <v>183002139.72999999</v>
      </c>
      <c r="R40" s="23">
        <v>258530335.78999999</v>
      </c>
      <c r="S40" s="23">
        <v>189580043.59</v>
      </c>
      <c r="T40" s="23">
        <v>258530335.78999999</v>
      </c>
      <c r="U40" s="38">
        <f t="shared" si="0"/>
        <v>0.15592074278193274</v>
      </c>
      <c r="V40" s="39">
        <v>189580043.59</v>
      </c>
      <c r="W40" s="38">
        <f t="shared" si="1"/>
        <v>0.11433652891394015</v>
      </c>
    </row>
    <row r="41" spans="2:23" ht="23" customHeight="1" x14ac:dyDescent="0.15">
      <c r="B41" s="15"/>
      <c r="C41" s="16">
        <v>5</v>
      </c>
      <c r="D41" s="49" t="s">
        <v>3</v>
      </c>
      <c r="E41" s="50"/>
      <c r="F41" s="51"/>
      <c r="G41" s="17">
        <f>+G42</f>
        <v>30328243</v>
      </c>
      <c r="H41" s="17">
        <f>+H42</f>
        <v>259648</v>
      </c>
      <c r="I41" s="17">
        <v>259648</v>
      </c>
      <c r="J41" s="17">
        <v>619648</v>
      </c>
      <c r="K41" s="17">
        <v>619648</v>
      </c>
      <c r="L41" s="17">
        <v>939648</v>
      </c>
      <c r="M41" s="17">
        <v>939648</v>
      </c>
      <c r="N41" s="17">
        <v>959213</v>
      </c>
      <c r="O41" s="17">
        <v>959213</v>
      </c>
      <c r="P41" s="17">
        <v>1619213</v>
      </c>
      <c r="Q41" s="17">
        <v>1619213</v>
      </c>
      <c r="R41" s="17">
        <v>2259213</v>
      </c>
      <c r="S41" s="17">
        <v>2259213</v>
      </c>
      <c r="T41" s="17">
        <f>+T42</f>
        <v>2815723.72</v>
      </c>
      <c r="U41" s="9">
        <f t="shared" si="0"/>
        <v>9.2841636754229392E-2</v>
      </c>
      <c r="V41" s="17">
        <f>+V42</f>
        <v>2815723.72</v>
      </c>
      <c r="W41" s="9">
        <f t="shared" si="1"/>
        <v>9.2841636754229392E-2</v>
      </c>
    </row>
    <row r="42" spans="2:23" ht="20" customHeight="1" x14ac:dyDescent="0.15">
      <c r="B42" s="18"/>
      <c r="C42" s="19"/>
      <c r="D42" s="25"/>
      <c r="E42" s="21">
        <v>1</v>
      </c>
      <c r="F42" s="22" t="s">
        <v>52</v>
      </c>
      <c r="G42" s="23">
        <v>30328243</v>
      </c>
      <c r="H42" s="23">
        <v>259648</v>
      </c>
      <c r="I42" s="23">
        <v>259648</v>
      </c>
      <c r="J42" s="23">
        <v>619648</v>
      </c>
      <c r="K42" s="23">
        <v>619648</v>
      </c>
      <c r="L42" s="23">
        <v>939648</v>
      </c>
      <c r="M42" s="23">
        <v>939648</v>
      </c>
      <c r="N42" s="23">
        <v>959213</v>
      </c>
      <c r="O42" s="23">
        <v>959213</v>
      </c>
      <c r="P42" s="23">
        <v>1619213</v>
      </c>
      <c r="Q42" s="23">
        <v>1619213</v>
      </c>
      <c r="R42" s="23">
        <v>2259213</v>
      </c>
      <c r="S42" s="23">
        <v>2259213</v>
      </c>
      <c r="T42" s="23">
        <v>2815723.72</v>
      </c>
      <c r="U42" s="24">
        <f t="shared" si="0"/>
        <v>9.2841636754229392E-2</v>
      </c>
      <c r="V42" s="23">
        <v>2815723.72</v>
      </c>
      <c r="W42" s="24">
        <f t="shared" si="1"/>
        <v>9.2841636754229392E-2</v>
      </c>
    </row>
    <row r="43" spans="2:23" ht="23" customHeight="1" x14ac:dyDescent="0.15">
      <c r="B43" s="11">
        <v>3</v>
      </c>
      <c r="C43" s="12"/>
      <c r="D43" s="52" t="s">
        <v>53</v>
      </c>
      <c r="E43" s="53"/>
      <c r="F43" s="54"/>
      <c r="G43" s="13">
        <f>+G44+G47</f>
        <v>1671823756</v>
      </c>
      <c r="H43" s="13">
        <f>+H44+H47</f>
        <v>121476494.3</v>
      </c>
      <c r="I43" s="13">
        <v>121476494.3</v>
      </c>
      <c r="J43" s="13">
        <v>121476494.3</v>
      </c>
      <c r="K43" s="13">
        <v>121476494.3</v>
      </c>
      <c r="L43" s="13">
        <v>330609546.02000004</v>
      </c>
      <c r="M43" s="13">
        <v>330609546.02000004</v>
      </c>
      <c r="N43" s="13">
        <v>436153925.19999999</v>
      </c>
      <c r="O43" s="13">
        <v>436153925.19999999</v>
      </c>
      <c r="P43" s="13">
        <v>552351972.88</v>
      </c>
      <c r="Q43" s="13">
        <v>552351972.88</v>
      </c>
      <c r="R43" s="13">
        <v>560320706.39999998</v>
      </c>
      <c r="S43" s="13">
        <v>560320706.39999998</v>
      </c>
      <c r="T43" s="13">
        <f>+T44+T47</f>
        <v>862415855.63</v>
      </c>
      <c r="U43" s="14">
        <f t="shared" si="0"/>
        <v>0.51585333234731234</v>
      </c>
      <c r="V43" s="13">
        <f>+V44+V47</f>
        <v>862415855.63</v>
      </c>
      <c r="W43" s="14">
        <f t="shared" si="1"/>
        <v>0.51585333234731234</v>
      </c>
    </row>
    <row r="44" spans="2:23" ht="23" customHeight="1" x14ac:dyDescent="0.15">
      <c r="B44" s="15"/>
      <c r="C44" s="16">
        <v>1</v>
      </c>
      <c r="D44" s="49" t="s">
        <v>0</v>
      </c>
      <c r="E44" s="50"/>
      <c r="F44" s="51"/>
      <c r="G44" s="17">
        <f>SUM(G45:G46)</f>
        <v>1671765756</v>
      </c>
      <c r="H44" s="17">
        <f>SUM(H45:H46)</f>
        <v>121472800.61</v>
      </c>
      <c r="I44" s="17">
        <v>121472800.61</v>
      </c>
      <c r="J44" s="17">
        <v>121472800.61</v>
      </c>
      <c r="K44" s="17">
        <v>121472800.61</v>
      </c>
      <c r="L44" s="17">
        <v>330595465.04000002</v>
      </c>
      <c r="M44" s="17">
        <v>330595465.04000002</v>
      </c>
      <c r="N44" s="17">
        <v>436132815.94</v>
      </c>
      <c r="O44" s="17">
        <v>436132815.94</v>
      </c>
      <c r="P44" s="17">
        <v>552323835.34000003</v>
      </c>
      <c r="Q44" s="17">
        <v>552323835.34000003</v>
      </c>
      <c r="R44" s="17">
        <v>560292568.86000001</v>
      </c>
      <c r="S44" s="17">
        <v>560292568.86000001</v>
      </c>
      <c r="T44" s="17">
        <f>SUM(T45:T46)</f>
        <v>862373661.52999997</v>
      </c>
      <c r="U44" s="9">
        <f t="shared" si="0"/>
        <v>0.51584599004670606</v>
      </c>
      <c r="V44" s="17">
        <f>SUM(V45:V46)</f>
        <v>862373661.52999997</v>
      </c>
      <c r="W44" s="9">
        <f t="shared" si="1"/>
        <v>0.51584599004670606</v>
      </c>
    </row>
    <row r="45" spans="2:23" ht="20" customHeight="1" x14ac:dyDescent="0.15">
      <c r="B45" s="18"/>
      <c r="C45" s="19"/>
      <c r="D45" s="25" t="s">
        <v>0</v>
      </c>
      <c r="E45" s="21">
        <v>1</v>
      </c>
      <c r="F45" s="22" t="s">
        <v>24</v>
      </c>
      <c r="G45" s="23">
        <v>1665129632</v>
      </c>
      <c r="H45" s="23">
        <v>120956495.51000001</v>
      </c>
      <c r="I45" s="23">
        <v>120956495.51000001</v>
      </c>
      <c r="J45" s="23">
        <v>120956495.51000001</v>
      </c>
      <c r="K45" s="23">
        <v>120956495.51000001</v>
      </c>
      <c r="L45" s="23">
        <v>329177679.85000002</v>
      </c>
      <c r="M45" s="23">
        <v>329177679.85000002</v>
      </c>
      <c r="N45" s="23">
        <v>434254526.11000001</v>
      </c>
      <c r="O45" s="23">
        <v>434254526.11000001</v>
      </c>
      <c r="P45" s="23">
        <v>549937070.36000001</v>
      </c>
      <c r="Q45" s="23">
        <v>549937070.36000001</v>
      </c>
      <c r="R45" s="23">
        <v>557884657.70000005</v>
      </c>
      <c r="S45" s="23">
        <v>557884657.70000005</v>
      </c>
      <c r="T45" s="23">
        <v>858672978.38</v>
      </c>
      <c r="U45" s="24">
        <f t="shared" si="0"/>
        <v>0.51567935725739344</v>
      </c>
      <c r="V45" s="23">
        <v>858672978.38</v>
      </c>
      <c r="W45" s="24">
        <f t="shared" si="1"/>
        <v>0.51567935725739344</v>
      </c>
    </row>
    <row r="46" spans="2:23" ht="20" customHeight="1" x14ac:dyDescent="0.15">
      <c r="B46" s="18"/>
      <c r="C46" s="19"/>
      <c r="D46" s="25"/>
      <c r="E46" s="21">
        <v>5</v>
      </c>
      <c r="F46" s="22" t="s">
        <v>26</v>
      </c>
      <c r="G46" s="23">
        <v>6636124</v>
      </c>
      <c r="H46" s="23">
        <v>516305.1</v>
      </c>
      <c r="I46" s="23">
        <v>516305.1</v>
      </c>
      <c r="J46" s="23">
        <v>516305.1</v>
      </c>
      <c r="K46" s="23">
        <v>516305.1</v>
      </c>
      <c r="L46" s="23">
        <v>1417785.19</v>
      </c>
      <c r="M46" s="23">
        <v>1417785.19</v>
      </c>
      <c r="N46" s="23">
        <v>1878289.83</v>
      </c>
      <c r="O46" s="23">
        <v>1878289.83</v>
      </c>
      <c r="P46" s="23">
        <v>2386764.98</v>
      </c>
      <c r="Q46" s="23">
        <v>2386764.98</v>
      </c>
      <c r="R46" s="23">
        <v>2407911.16</v>
      </c>
      <c r="S46" s="23">
        <v>2407911.16</v>
      </c>
      <c r="T46" s="23">
        <v>3700683.15</v>
      </c>
      <c r="U46" s="24">
        <f t="shared" si="0"/>
        <v>0.55765732376308819</v>
      </c>
      <c r="V46" s="23">
        <v>3700683.15</v>
      </c>
      <c r="W46" s="24">
        <f t="shared" si="1"/>
        <v>0.55765732376308819</v>
      </c>
    </row>
    <row r="47" spans="2:23" ht="23" customHeight="1" x14ac:dyDescent="0.15">
      <c r="B47" s="15"/>
      <c r="C47" s="16">
        <v>3</v>
      </c>
      <c r="D47" s="49" t="s">
        <v>2</v>
      </c>
      <c r="E47" s="50"/>
      <c r="F47" s="51"/>
      <c r="G47" s="17">
        <f>+G48</f>
        <v>58000</v>
      </c>
      <c r="H47" s="17">
        <f>+H48</f>
        <v>3693.69</v>
      </c>
      <c r="I47" s="17">
        <v>3693.69</v>
      </c>
      <c r="J47" s="17">
        <v>3693.69</v>
      </c>
      <c r="K47" s="17">
        <v>3693.69</v>
      </c>
      <c r="L47" s="17">
        <v>14080.98</v>
      </c>
      <c r="M47" s="17">
        <v>14080.98</v>
      </c>
      <c r="N47" s="17">
        <v>21109.26</v>
      </c>
      <c r="O47" s="17">
        <v>21109.26</v>
      </c>
      <c r="P47" s="17">
        <v>28137.54</v>
      </c>
      <c r="Q47" s="17">
        <v>28137.54</v>
      </c>
      <c r="R47" s="17">
        <v>28137.54</v>
      </c>
      <c r="S47" s="17">
        <v>28137.54</v>
      </c>
      <c r="T47" s="17">
        <f>+T48</f>
        <v>42194.1</v>
      </c>
      <c r="U47" s="9">
        <f t="shared" si="0"/>
        <v>0.72748448275862065</v>
      </c>
      <c r="V47" s="17">
        <f>+V48</f>
        <v>42194.1</v>
      </c>
      <c r="W47" s="9">
        <f t="shared" si="1"/>
        <v>0.72748448275862065</v>
      </c>
    </row>
    <row r="48" spans="2:23" ht="20" customHeight="1" x14ac:dyDescent="0.15">
      <c r="B48" s="18"/>
      <c r="C48" s="19"/>
      <c r="D48" s="25"/>
      <c r="E48" s="21">
        <v>5</v>
      </c>
      <c r="F48" s="22" t="s">
        <v>41</v>
      </c>
      <c r="G48" s="23">
        <v>58000</v>
      </c>
      <c r="H48" s="23">
        <v>3693.69</v>
      </c>
      <c r="I48" s="23">
        <v>3693.69</v>
      </c>
      <c r="J48" s="23">
        <v>3693.69</v>
      </c>
      <c r="K48" s="23">
        <v>3693.69</v>
      </c>
      <c r="L48" s="23">
        <v>14080.98</v>
      </c>
      <c r="M48" s="23">
        <v>14080.98</v>
      </c>
      <c r="N48" s="23">
        <v>21109.26</v>
      </c>
      <c r="O48" s="23">
        <v>21109.26</v>
      </c>
      <c r="P48" s="23">
        <v>28137.54</v>
      </c>
      <c r="Q48" s="23">
        <v>28137.54</v>
      </c>
      <c r="R48" s="23">
        <v>28137.54</v>
      </c>
      <c r="S48" s="23">
        <v>28137.54</v>
      </c>
      <c r="T48" s="23">
        <v>42194.1</v>
      </c>
      <c r="U48" s="24">
        <f t="shared" si="0"/>
        <v>0.72748448275862065</v>
      </c>
      <c r="V48" s="23">
        <v>42194.1</v>
      </c>
      <c r="W48" s="24">
        <f t="shared" si="1"/>
        <v>0.72748448275862065</v>
      </c>
    </row>
    <row r="49" spans="2:23" ht="23" customHeight="1" thickBot="1" x14ac:dyDescent="0.2">
      <c r="B49" s="40"/>
      <c r="C49" s="41"/>
      <c r="D49" s="42"/>
      <c r="E49" s="43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/>
      <c r="V49" s="45"/>
      <c r="W49" s="46"/>
    </row>
    <row r="50" spans="2:23" ht="23" customHeight="1" x14ac:dyDescent="0.1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23" ht="20" customHeight="1" x14ac:dyDescent="0.15"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2:23" ht="20" customHeight="1" x14ac:dyDescent="0.1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23" ht="20" customHeight="1" x14ac:dyDescent="0.1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23" ht="20" customHeight="1" x14ac:dyDescent="0.15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23" ht="20" customHeight="1" x14ac:dyDescent="0.15"/>
  </sheetData>
  <mergeCells count="19">
    <mergeCell ref="A2:W2"/>
    <mergeCell ref="B3:W3"/>
    <mergeCell ref="H7:I7"/>
    <mergeCell ref="J7:K7"/>
    <mergeCell ref="L7:M7"/>
    <mergeCell ref="N7:O7"/>
    <mergeCell ref="P7:Q7"/>
    <mergeCell ref="R7:S7"/>
    <mergeCell ref="T7:W7"/>
    <mergeCell ref="D41:F41"/>
    <mergeCell ref="D43:F43"/>
    <mergeCell ref="D44:F44"/>
    <mergeCell ref="D47:F47"/>
    <mergeCell ref="E9:F9"/>
    <mergeCell ref="D10:F10"/>
    <mergeCell ref="D11:F11"/>
    <mergeCell ref="D16:F16"/>
    <mergeCell ref="D26:F26"/>
    <mergeCell ref="E35:F35"/>
  </mergeCells>
  <printOptions horizontalCentered="1" verticalCentered="1"/>
  <pageMargins left="0" right="0" top="0" bottom="0" header="0.51181102362204722" footer="0.51181102362204722"/>
  <pageSetup paperSize="5" scale="48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Federico Piedras</cp:lastModifiedBy>
  <cp:lastPrinted>2025-02-10T17:57:04Z</cp:lastPrinted>
  <dcterms:created xsi:type="dcterms:W3CDTF">2018-06-06T14:57:39Z</dcterms:created>
  <dcterms:modified xsi:type="dcterms:W3CDTF">2025-09-04T16:07:37Z</dcterms:modified>
</cp:coreProperties>
</file>