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C91C67CC-5896-4D8A-AA80-44269BA48542}" xr6:coauthVersionLast="47" xr6:coauthVersionMax="47" xr10:uidLastSave="{00000000-0000-0000-0000-000000000000}"/>
  <bookViews>
    <workbookView xWindow="-120" yWindow="-120" windowWidth="29040" windowHeight="15720" xr2:uid="{C50AFA08-4520-4816-ABA2-A1687508A2F4}"/>
  </bookViews>
  <sheets>
    <sheet name="Ejecución Presupuestar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2" l="1"/>
  <c r="K47" i="2"/>
  <c r="L46" i="2"/>
  <c r="M46" i="2"/>
  <c r="J46" i="2"/>
  <c r="K46" i="2"/>
  <c r="H46" i="2"/>
  <c r="G46" i="2"/>
  <c r="M45" i="2"/>
  <c r="K45" i="2"/>
  <c r="M44" i="2"/>
  <c r="K44" i="2"/>
  <c r="L43" i="2"/>
  <c r="L42" i="2" s="1"/>
  <c r="J43" i="2"/>
  <c r="J42" i="2" s="1"/>
  <c r="H43" i="2"/>
  <c r="H42" i="2" s="1"/>
  <c r="G43" i="2"/>
  <c r="G42" i="2" s="1"/>
  <c r="M41" i="2"/>
  <c r="K41" i="2"/>
  <c r="L40" i="2"/>
  <c r="M40" i="2"/>
  <c r="J40" i="2"/>
  <c r="K40" i="2" s="1"/>
  <c r="H40" i="2"/>
  <c r="G40" i="2"/>
  <c r="M39" i="2"/>
  <c r="K39" i="2"/>
  <c r="M38" i="2"/>
  <c r="K38" i="2"/>
  <c r="M37" i="2"/>
  <c r="K37" i="2"/>
  <c r="L35" i="2"/>
  <c r="M35" i="2" s="1"/>
  <c r="J35" i="2"/>
  <c r="K35" i="2" s="1"/>
  <c r="H35" i="2"/>
  <c r="G35" i="2"/>
  <c r="G10" i="2" s="1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L26" i="2"/>
  <c r="M26" i="2" s="1"/>
  <c r="J26" i="2"/>
  <c r="K26" i="2" s="1"/>
  <c r="H26" i="2"/>
  <c r="G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L16" i="2"/>
  <c r="L10" i="2" s="1"/>
  <c r="M16" i="2"/>
  <c r="J16" i="2"/>
  <c r="K16" i="2" s="1"/>
  <c r="H16" i="2"/>
  <c r="H10" i="2" s="1"/>
  <c r="G16" i="2"/>
  <c r="M15" i="2"/>
  <c r="K15" i="2"/>
  <c r="M14" i="2"/>
  <c r="K14" i="2"/>
  <c r="M13" i="2"/>
  <c r="K13" i="2"/>
  <c r="M12" i="2"/>
  <c r="K12" i="2"/>
  <c r="L11" i="2"/>
  <c r="J11" i="2"/>
  <c r="J10" i="2" s="1"/>
  <c r="K11" i="2"/>
  <c r="H11" i="2"/>
  <c r="G11" i="2"/>
  <c r="K43" i="2"/>
  <c r="M43" i="2"/>
  <c r="M11" i="2"/>
  <c r="G9" i="2" l="1"/>
  <c r="J9" i="2"/>
  <c r="K9" i="2" s="1"/>
  <c r="K10" i="2"/>
  <c r="M42" i="2"/>
  <c r="M10" i="2"/>
  <c r="L9" i="2"/>
  <c r="K42" i="2"/>
  <c r="H9" i="2"/>
  <c r="M9" i="2" l="1"/>
</calcChain>
</file>

<file path=xl/sharedStrings.xml><?xml version="1.0" encoding="utf-8"?>
<sst xmlns="http://schemas.openxmlformats.org/spreadsheetml/2006/main" count="57" uniqueCount="48">
  <si>
    <t>Gastos en Personal</t>
  </si>
  <si>
    <t>Bienes de Consumo</t>
  </si>
  <si>
    <t>Servicios No Personales</t>
  </si>
  <si>
    <t>Transferencias</t>
  </si>
  <si>
    <t>EJECUCION PRESUPUESTARIA POR OBJETO DEL GASTO CONSOLIDADO AL 28 DE FEBRERO DE 2025</t>
  </si>
  <si>
    <t>COMPROMISO ACUMULADO Y DEVENGADO ACUMULADO A FEBRERO</t>
  </si>
  <si>
    <t>Acumulado a Enero</t>
  </si>
  <si>
    <t>Acumulado a Febrero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</si>
  <si>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</si>
  <si>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</si>
  <si>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</si>
  <si>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</si>
  <si>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</si>
  <si>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</si>
  <si>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</si>
  <si>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Ejecución Compromiso</t>
  </si>
  <si>
    <t>% Ejecución Devengado</t>
  </si>
  <si>
    <t>TOTAL GENERAL PRESUPUESTO 2024</t>
  </si>
  <si>
    <t>Tesoro Nacional</t>
  </si>
  <si>
    <t>Personal Permanente</t>
  </si>
  <si>
    <t>Servicios Extraordinarios</t>
  </si>
  <si>
    <t>Asistencia Social al Personal</t>
  </si>
  <si>
    <t>Personal contratado</t>
  </si>
  <si>
    <t>Productos Alimenticios,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</si>
  <si>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</si>
  <si>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</si>
  <si>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</si>
  <si>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</si>
  <si>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</si>
  <si>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</si>
  <si>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</si>
  <si>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</si>
  <si>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</si>
  <si>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</si>
  <si>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</si>
  <si>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</si>
  <si>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</si>
  <si>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</si>
  <si>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</si>
  <si>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</si>
  <si>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</si>
  <si>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Construcciones</t>
  </si>
  <si>
    <t xml:space="preserve"> -,-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</si>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</sst>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0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10" fontId="4" fillId="2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top" wrapText="1"/>
    </xf>
    <xf numFmtId="3" fontId="5" fillId="0" borderId="14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top" wrapText="1"/>
    </xf>
    <xf numFmtId="3" fontId="5" fillId="0" borderId="15" xfId="0" applyNumberFormat="1" applyFont="1" applyBorder="1" applyAlignment="1">
      <alignment horizontal="left" vertical="top" wrapText="1"/>
    </xf>
    <xf numFmtId="3" fontId="5" fillId="0" borderId="16" xfId="0" applyNumberFormat="1" applyFont="1" applyBorder="1" applyAlignment="1">
      <alignment horizontal="right" vertical="top" wrapText="1"/>
    </xf>
    <xf numFmtId="10" fontId="5" fillId="0" borderId="16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left" vertical="top" wrapText="1"/>
    </xf>
    <xf numFmtId="3" fontId="5" fillId="0" borderId="21" xfId="0" applyNumberFormat="1" applyFont="1" applyBorder="1" applyAlignment="1">
      <alignment horizontal="right" vertical="top" wrapText="1"/>
    </xf>
    <xf numFmtId="3" fontId="4" fillId="0" borderId="22" xfId="0" applyNumberFormat="1" applyFont="1" applyBorder="1" applyAlignment="1">
      <alignment horizontal="right" vertical="top" wrapText="1"/>
    </xf>
    <xf numFmtId="3" fontId="5" fillId="0" borderId="23" xfId="0" applyNumberFormat="1" applyFont="1" applyBorder="1" applyAlignment="1">
      <alignment horizontal="left" vertical="top" wrapText="1"/>
    </xf>
    <xf numFmtId="3" fontId="4" fillId="0" borderId="25" xfId="0" applyNumberFormat="1" applyFont="1" applyBorder="1" applyAlignment="1">
      <alignment horizontal="right" vertical="top" wrapText="1"/>
    </xf>
    <xf numFmtId="10" fontId="4" fillId="0" borderId="25" xfId="0" applyNumberFormat="1" applyFont="1" applyBorder="1" applyAlignment="1">
      <alignment horizontal="center" vertical="top" wrapText="1"/>
    </xf>
    <xf numFmtId="10" fontId="4" fillId="0" borderId="26" xfId="0" applyNumberFormat="1" applyFont="1" applyBorder="1" applyAlignment="1">
      <alignment horizontal="center" vertical="top" wrapText="1"/>
    </xf>
    <xf numFmtId="3" fontId="5" fillId="0" borderId="27" xfId="0" applyNumberFormat="1" applyFont="1" applyBorder="1" applyAlignment="1">
      <alignment horizontal="right" vertical="top" wrapText="1"/>
    </xf>
    <xf numFmtId="3" fontId="4" fillId="0" borderId="14" xfId="0" applyNumberFormat="1" applyFont="1" applyBorder="1" applyAlignment="1">
      <alignment horizontal="right" vertical="top" wrapText="1"/>
    </xf>
    <xf numFmtId="3" fontId="5" fillId="0" borderId="15" xfId="0" applyNumberFormat="1" applyFont="1" applyBorder="1" applyAlignment="1">
      <alignment horizontal="left" vertical="center" wrapText="1"/>
    </xf>
    <xf numFmtId="10" fontId="5" fillId="0" borderId="28" xfId="0" applyNumberFormat="1" applyFont="1" applyBorder="1" applyAlignment="1">
      <alignment horizontal="center" vertical="top" wrapText="1"/>
    </xf>
    <xf numFmtId="3" fontId="5" fillId="0" borderId="28" xfId="0" applyNumberFormat="1" applyFont="1" applyBorder="1" applyAlignment="1">
      <alignment horizontal="right" vertical="top" wrapText="1"/>
    </xf>
    <xf numFmtId="3" fontId="5" fillId="0" borderId="29" xfId="0" applyNumberFormat="1" applyFont="1" applyBorder="1" applyAlignment="1">
      <alignment horizontal="right" vertical="top" wrapText="1"/>
    </xf>
    <xf numFmtId="10" fontId="5" fillId="0" borderId="30" xfId="0" applyNumberFormat="1" applyFont="1" applyBorder="1" applyAlignment="1">
      <alignment horizontal="center" vertical="top" wrapText="1"/>
    </xf>
    <xf numFmtId="3" fontId="5" fillId="0" borderId="30" xfId="0" applyNumberFormat="1" applyFont="1" applyBorder="1" applyAlignment="1">
      <alignment horizontal="right" vertical="top" wrapText="1"/>
    </xf>
    <xf numFmtId="0" fontId="0" fillId="0" borderId="31" xfId="0" applyBorder="1"/>
    <xf numFmtId="0" fontId="0" fillId="0" borderId="32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3" xfId="0" applyBorder="1" applyAlignment="1">
      <alignment horizontal="left"/>
    </xf>
    <xf numFmtId="0" fontId="0" fillId="0" borderId="34" xfId="0" applyBorder="1"/>
    <xf numFmtId="0" fontId="0" fillId="0" borderId="34" xfId="0" applyBorder="1" applyAlignment="1">
      <alignment horizontal="center"/>
    </xf>
    <xf numFmtId="3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3" fontId="4" fillId="0" borderId="19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3" fontId="4" fillId="0" borderId="23" xfId="0" applyNumberFormat="1" applyFont="1" applyBorder="1" applyAlignment="1">
      <alignment horizontal="left" vertical="center" wrapText="1"/>
    </xf>
    <xf numFmtId="3" fontId="4" fillId="0" borderId="24" xfId="0" applyNumberFormat="1" applyFont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0">
    <cellStyle name="Millares 2" xfId="1" xr:uid="{2B327BF8-49C0-4E55-81CC-1FAAABAF03AB}"/>
    <cellStyle name="Millares 2 2" xfId="2" xr:uid="{34A866D4-F7C1-48D2-B616-7DDBCFD0C9AE}"/>
    <cellStyle name="Moneda 2" xfId="3" xr:uid="{A17431F4-41A4-4407-9A61-379626DAD44B}"/>
    <cellStyle name="Moneda 2 2" xfId="4" xr:uid="{B0A63D16-FF2B-49FC-B467-DCCE0C2EB9B0}"/>
    <cellStyle name="Normal" xfId="0" builtinId="0"/>
    <cellStyle name="Normal 2" xfId="5" xr:uid="{23A4FF7D-0668-492C-ADD0-2B31D13E5C95}"/>
    <cellStyle name="Normal 3" xfId="6" xr:uid="{BA046361-1FFA-43CD-A593-43CB45095A49}"/>
    <cellStyle name="Normal 4" xfId="7" xr:uid="{7A322728-CEA7-4A47-992C-1A6F9E62B983}"/>
    <cellStyle name="Normal 5" xfId="8" xr:uid="{177E2577-7221-45C0-89EA-CF334DFBDCE0}"/>
    <cellStyle name="Porcentaje 2" xfId="9" xr:uid="{6A14D94E-49F2-4D79-B7BA-B8CB57A10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49BD-7C18-4416-B4A8-E5ED52ABBA7B}">
  <sheetPr>
    <pageSetUpPr fitToPage="1"/>
  </sheetPr>
  <dimension ref="A2:M54"/>
  <sheetViews>
    <sheetView showGridLines="0" tabSelected="1" zoomScaleNormal="100" workbookViewId="0">
      <pane xSplit="7" topLeftCell="H1" activePane="topRight" state="frozen"/>
      <selection activeCell="A6" sqref="A6"/>
      <selection pane="topRight" activeCell="F22" sqref="F22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2" customWidth="1"/>
    <col min="5" max="5" width="3.42578125" customWidth="1"/>
    <col min="6" max="6" width="56.5703125" style="2" bestFit="1" customWidth="1"/>
    <col min="7" max="9" width="18" customWidth="1"/>
    <col min="10" max="10" width="15.28515625" bestFit="1" customWidth="1"/>
    <col min="11" max="11" width="13.42578125" bestFit="1" customWidth="1"/>
    <col min="12" max="12" width="18.42578125" bestFit="1" customWidth="1"/>
    <col min="13" max="13" width="12.7109375" bestFit="1" customWidth="1"/>
    <col min="14" max="14" width="12" bestFit="1" customWidth="1"/>
  </cols>
  <sheetData>
    <row r="2" spans="1:13" ht="22.5" customHeight="1" x14ac:dyDescent="0.25">
      <c r="A2" s="57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4.75" customHeight="1" x14ac:dyDescent="0.25">
      <c r="B3" s="57" t="s">
        <v>5</v>
      </c>
      <c r="C3" s="57"/>
      <c r="D3" s="57"/>
      <c r="E3" s="57"/>
      <c r="F3" s="57"/>
      <c r="G3" s="57"/>
      <c r="H3" s="57"/>
      <c r="I3" s="57"/>
      <c r="J3" s="48"/>
      <c r="K3" s="48"/>
      <c r="L3" s="48"/>
      <c r="M3" s="48"/>
    </row>
    <row r="4" spans="1:13" ht="11.25" customHeight="1" x14ac:dyDescent="0.2"/>
    <row r="5" spans="1:13" x14ac:dyDescent="0.2">
      <c r="G5" s="1"/>
      <c r="H5" s="1"/>
      <c r="I5" s="1"/>
    </row>
    <row r="6" spans="1:13" ht="13.5" thickBot="1" x14ac:dyDescent="0.25"/>
    <row r="7" spans="1:13" ht="15.75" customHeight="1" thickBot="1" x14ac:dyDescent="0.3">
      <c r="H7" s="58" t="s">
        <v>6</v>
      </c>
      <c r="I7" s="59"/>
      <c r="J7" s="58" t="s">
        <v>7</v>
      </c>
      <c r="K7" s="60"/>
      <c r="L7" s="60"/>
      <c r="M7" s="59"/>
    </row>
    <row r="8" spans="1:13" ht="51.75" customHeight="1" thickBot="1" x14ac:dyDescent="0.25">
      <c r="B8" s="3" t="s">
        <v>8</v>
      </c>
      <c r="C8" s="4" t="s">
        <v>9</v>
      </c>
      <c r="D8" s="4"/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13</v>
      </c>
      <c r="K8" s="4" t="s">
        <v>15</v>
      </c>
      <c r="L8" s="4" t="s">
        <v>14</v>
      </c>
      <c r="M8" s="4" t="s">
        <v>16</v>
      </c>
    </row>
    <row r="9" spans="1:13" ht="34.5" customHeight="1" x14ac:dyDescent="0.2">
      <c r="B9" s="5"/>
      <c r="C9" s="6"/>
      <c r="D9" s="7"/>
      <c r="E9" s="61" t="s">
        <v>17</v>
      </c>
      <c r="F9" s="62"/>
      <c r="G9" s="8">
        <f>+G10+G42</f>
        <v>372913487397</v>
      </c>
      <c r="H9" s="8">
        <f>+H10+H42</f>
        <v>34351586630.429996</v>
      </c>
      <c r="I9" s="8">
        <v>32981342654.259998</v>
      </c>
      <c r="J9" s="8">
        <f>+J10+J42</f>
        <v>67695550954.800003</v>
      </c>
      <c r="K9" s="9">
        <f t="shared" ref="K9:K47" si="0">+J9/G9</f>
        <v>0.18153151667247688</v>
      </c>
      <c r="L9" s="8">
        <f>+L10+L42</f>
        <v>65710089247.699997</v>
      </c>
      <c r="M9" s="10">
        <f t="shared" ref="M9:M47" si="1">+L9/G9</f>
        <v>0.17620732815637125</v>
      </c>
    </row>
    <row r="10" spans="1:13" ht="23.1" customHeight="1" x14ac:dyDescent="0.2">
      <c r="B10" s="11">
        <v>1</v>
      </c>
      <c r="C10" s="12"/>
      <c r="D10" s="54" t="s">
        <v>18</v>
      </c>
      <c r="E10" s="55"/>
      <c r="F10" s="56"/>
      <c r="G10" s="13">
        <f>+G11+G16+G26+G35+G40</f>
        <v>371241663641</v>
      </c>
      <c r="H10" s="13">
        <f>+H11+H16+H26+H35+H40</f>
        <v>34230110136.129997</v>
      </c>
      <c r="I10" s="13">
        <v>32859866159.959999</v>
      </c>
      <c r="J10" s="13">
        <f>+J11+J16+J26+J35+J40</f>
        <v>67574074460.5</v>
      </c>
      <c r="K10" s="14">
        <f t="shared" si="0"/>
        <v>0.18202179625465159</v>
      </c>
      <c r="L10" s="13">
        <f>+L11+L16+L26+L35+L40</f>
        <v>65588612753.399994</v>
      </c>
      <c r="M10" s="14">
        <f t="shared" si="1"/>
        <v>0.17667363116017556</v>
      </c>
    </row>
    <row r="11" spans="1:13" ht="23.1" customHeight="1" x14ac:dyDescent="0.2">
      <c r="B11" s="15"/>
      <c r="C11" s="16">
        <v>1</v>
      </c>
      <c r="D11" s="49" t="s">
        <v>0</v>
      </c>
      <c r="E11" s="50"/>
      <c r="F11" s="51"/>
      <c r="G11" s="17">
        <f>SUM(G12:G15)</f>
        <v>354519653434</v>
      </c>
      <c r="H11" s="17">
        <f>SUM(H12:H15)</f>
        <v>32392075849.749996</v>
      </c>
      <c r="I11" s="17">
        <v>32392014881.66</v>
      </c>
      <c r="J11" s="17">
        <f>SUM(J12:J15)</f>
        <v>64553871189.090004</v>
      </c>
      <c r="K11" s="9">
        <f t="shared" si="0"/>
        <v>0.18208827229689209</v>
      </c>
      <c r="L11" s="17">
        <f>SUM(L12:L15)</f>
        <v>64553810221</v>
      </c>
      <c r="M11" s="9">
        <f t="shared" si="1"/>
        <v>0.18208810032309763</v>
      </c>
    </row>
    <row r="12" spans="1:13" ht="20.100000000000001" customHeight="1" x14ac:dyDescent="0.2">
      <c r="B12" s="18">
        <v>1</v>
      </c>
      <c r="C12" s="19">
        <v>1</v>
      </c>
      <c r="D12" s="20"/>
      <c r="E12" s="21">
        <v>1</v>
      </c>
      <c r="F12" s="22" t="s">
        <v>19</v>
      </c>
      <c r="G12" s="23">
        <v>351968949150</v>
      </c>
      <c r="H12" s="23">
        <v>32141080644.599998</v>
      </c>
      <c r="I12" s="23">
        <v>32141019899.900002</v>
      </c>
      <c r="J12" s="23">
        <v>64068902594.910004</v>
      </c>
      <c r="K12" s="24">
        <f t="shared" si="0"/>
        <v>0.18202998517237243</v>
      </c>
      <c r="L12" s="23">
        <v>64068841850.209999</v>
      </c>
      <c r="M12" s="24">
        <f t="shared" si="1"/>
        <v>0.18202981258697773</v>
      </c>
    </row>
    <row r="13" spans="1:13" ht="20.100000000000001" customHeight="1" x14ac:dyDescent="0.2">
      <c r="B13" s="18"/>
      <c r="C13" s="19"/>
      <c r="D13" s="25"/>
      <c r="E13" s="21">
        <v>3</v>
      </c>
      <c r="F13" s="22" t="s">
        <v>20</v>
      </c>
      <c r="G13" s="23">
        <v>329246316</v>
      </c>
      <c r="H13" s="23">
        <v>29309921.280000001</v>
      </c>
      <c r="I13" s="23">
        <v>29309866.48</v>
      </c>
      <c r="J13" s="23">
        <v>46808442.280000001</v>
      </c>
      <c r="K13" s="24">
        <f t="shared" si="0"/>
        <v>0.1421684617421809</v>
      </c>
      <c r="L13" s="23">
        <v>46808387.479999997</v>
      </c>
      <c r="M13" s="24">
        <f t="shared" si="1"/>
        <v>0.14216829530144234</v>
      </c>
    </row>
    <row r="14" spans="1:13" ht="20.100000000000001" customHeight="1" x14ac:dyDescent="0.2">
      <c r="B14" s="18"/>
      <c r="C14" s="19"/>
      <c r="D14" s="25"/>
      <c r="E14" s="21">
        <v>5</v>
      </c>
      <c r="F14" s="22" t="s">
        <v>21</v>
      </c>
      <c r="G14" s="23">
        <v>2180899968</v>
      </c>
      <c r="H14" s="23">
        <v>221217983.87</v>
      </c>
      <c r="I14" s="23">
        <v>221217815.28</v>
      </c>
      <c r="J14" s="23">
        <v>437225551.89999998</v>
      </c>
      <c r="K14" s="24">
        <f t="shared" si="0"/>
        <v>0.20047941598209054</v>
      </c>
      <c r="L14" s="23">
        <v>437225383.31</v>
      </c>
      <c r="M14" s="24">
        <f t="shared" si="1"/>
        <v>0.20047933867914111</v>
      </c>
    </row>
    <row r="15" spans="1:13" ht="20.100000000000001" customHeight="1" x14ac:dyDescent="0.2">
      <c r="B15" s="18"/>
      <c r="C15" s="19"/>
      <c r="D15" s="25"/>
      <c r="E15" s="21">
        <v>8</v>
      </c>
      <c r="F15" s="22" t="s">
        <v>22</v>
      </c>
      <c r="G15" s="23">
        <v>40558000</v>
      </c>
      <c r="H15" s="23">
        <v>467300</v>
      </c>
      <c r="I15" s="23">
        <v>467300</v>
      </c>
      <c r="J15" s="23">
        <v>934600</v>
      </c>
      <c r="K15" s="24">
        <f t="shared" si="0"/>
        <v>2.3043542580995117E-2</v>
      </c>
      <c r="L15" s="23">
        <v>934600</v>
      </c>
      <c r="M15" s="24">
        <f t="shared" si="1"/>
        <v>2.3043542580995117E-2</v>
      </c>
    </row>
    <row r="16" spans="1:13" ht="23.1" customHeight="1" x14ac:dyDescent="0.2">
      <c r="B16" s="15"/>
      <c r="C16" s="16">
        <v>2</v>
      </c>
      <c r="D16" s="49" t="s">
        <v>1</v>
      </c>
      <c r="E16" s="50"/>
      <c r="F16" s="51"/>
      <c r="G16" s="17">
        <f>SUM(G17:G25)</f>
        <v>1307811635</v>
      </c>
      <c r="H16" s="17">
        <f>SUM(H17:H25)</f>
        <v>19090571.68</v>
      </c>
      <c r="I16" s="17">
        <v>12384139.920000002</v>
      </c>
      <c r="J16" s="17">
        <f>SUM(J17:J25)</f>
        <v>221991694.53000003</v>
      </c>
      <c r="K16" s="9">
        <f t="shared" si="0"/>
        <v>0.16974286555418205</v>
      </c>
      <c r="L16" s="17">
        <f>SUM(L17:L25)</f>
        <v>46571244.519999996</v>
      </c>
      <c r="M16" s="9">
        <f t="shared" si="1"/>
        <v>3.5610055204930179E-2</v>
      </c>
    </row>
    <row r="17" spans="2:13" ht="20.100000000000001" customHeight="1" x14ac:dyDescent="0.2">
      <c r="B17" s="18"/>
      <c r="C17" s="19"/>
      <c r="D17" s="25"/>
      <c r="E17" s="21">
        <v>1</v>
      </c>
      <c r="F17" s="22" t="s">
        <v>23</v>
      </c>
      <c r="G17" s="23">
        <v>29000000</v>
      </c>
      <c r="H17" s="23">
        <v>1114850.75</v>
      </c>
      <c r="I17" s="23">
        <v>1114850.75</v>
      </c>
      <c r="J17" s="23">
        <v>114810164.15000001</v>
      </c>
      <c r="K17" s="24">
        <f t="shared" si="0"/>
        <v>3.9589711775862071</v>
      </c>
      <c r="L17" s="23">
        <v>9195314.1500000004</v>
      </c>
      <c r="M17" s="24">
        <f t="shared" si="1"/>
        <v>0.31707979827586208</v>
      </c>
    </row>
    <row r="18" spans="2:13" ht="20.100000000000001" customHeight="1" x14ac:dyDescent="0.2">
      <c r="B18" s="18"/>
      <c r="C18" s="19"/>
      <c r="D18" s="25"/>
      <c r="E18" s="21">
        <v>2</v>
      </c>
      <c r="F18" s="22" t="s">
        <v>24</v>
      </c>
      <c r="G18" s="23">
        <v>143985050</v>
      </c>
      <c r="H18" s="23">
        <v>0</v>
      </c>
      <c r="I18" s="23">
        <v>0</v>
      </c>
      <c r="J18" s="23">
        <v>69403</v>
      </c>
      <c r="K18" s="24">
        <f t="shared" si="0"/>
        <v>4.8201532034054925E-4</v>
      </c>
      <c r="L18" s="23">
        <v>69403</v>
      </c>
      <c r="M18" s="24">
        <f t="shared" si="1"/>
        <v>4.8201532034054925E-4</v>
      </c>
    </row>
    <row r="19" spans="2:13" ht="20.100000000000001" customHeight="1" x14ac:dyDescent="0.2">
      <c r="B19" s="18"/>
      <c r="C19" s="19"/>
      <c r="D19" s="25"/>
      <c r="E19" s="21">
        <v>3</v>
      </c>
      <c r="F19" s="22" t="s">
        <v>25</v>
      </c>
      <c r="G19" s="23">
        <v>181396000</v>
      </c>
      <c r="H19" s="23">
        <v>4185946.3</v>
      </c>
      <c r="I19" s="23">
        <v>2988480</v>
      </c>
      <c r="J19" s="23">
        <v>4337188.59</v>
      </c>
      <c r="K19" s="24">
        <f t="shared" si="0"/>
        <v>2.3910056395951399E-2</v>
      </c>
      <c r="L19" s="23">
        <v>4337188.59</v>
      </c>
      <c r="M19" s="24">
        <f t="shared" si="1"/>
        <v>2.3910056395951399E-2</v>
      </c>
    </row>
    <row r="20" spans="2:13" ht="20.100000000000001" customHeight="1" x14ac:dyDescent="0.2">
      <c r="B20" s="18"/>
      <c r="C20" s="19"/>
      <c r="D20" s="25"/>
      <c r="E20" s="21">
        <v>4</v>
      </c>
      <c r="F20" s="22" t="s">
        <v>26</v>
      </c>
      <c r="G20" s="23">
        <v>500000</v>
      </c>
      <c r="H20">
        <v>0</v>
      </c>
      <c r="I20" s="21">
        <v>0</v>
      </c>
      <c r="J20">
        <v>0</v>
      </c>
      <c r="K20" s="24">
        <f t="shared" si="0"/>
        <v>0</v>
      </c>
      <c r="L20">
        <v>0</v>
      </c>
      <c r="M20" s="24">
        <f t="shared" si="1"/>
        <v>0</v>
      </c>
    </row>
    <row r="21" spans="2:13" ht="20.100000000000001" customHeight="1" x14ac:dyDescent="0.2">
      <c r="B21" s="18"/>
      <c r="C21" s="19"/>
      <c r="D21" s="25"/>
      <c r="E21" s="21">
        <v>5</v>
      </c>
      <c r="F21" s="22" t="s">
        <v>27</v>
      </c>
      <c r="G21" s="23">
        <v>125548000</v>
      </c>
      <c r="H21" s="23">
        <v>4601758.08</v>
      </c>
      <c r="I21" s="23">
        <v>683810.37</v>
      </c>
      <c r="J21" s="23">
        <v>5482852.79</v>
      </c>
      <c r="K21" s="24">
        <f t="shared" si="0"/>
        <v>4.3671367046866534E-2</v>
      </c>
      <c r="L21" s="23">
        <v>5482852.7800000003</v>
      </c>
      <c r="M21" s="24">
        <f t="shared" si="1"/>
        <v>4.3671366967215727E-2</v>
      </c>
    </row>
    <row r="22" spans="2:13" ht="20.100000000000001" customHeight="1" x14ac:dyDescent="0.2">
      <c r="B22" s="18"/>
      <c r="C22" s="19"/>
      <c r="D22" s="25"/>
      <c r="E22" s="21">
        <v>6</v>
      </c>
      <c r="F22" s="22" t="s">
        <v>28</v>
      </c>
      <c r="G22" s="23">
        <v>25753000</v>
      </c>
      <c r="H22" s="23">
        <v>5800</v>
      </c>
      <c r="I22" s="23">
        <v>5800</v>
      </c>
      <c r="J22" s="23">
        <v>489260</v>
      </c>
      <c r="K22" s="24">
        <f t="shared" si="0"/>
        <v>1.8998174969906419E-2</v>
      </c>
      <c r="L22" s="23">
        <v>489260</v>
      </c>
      <c r="M22" s="24">
        <f t="shared" si="1"/>
        <v>1.8998174969906419E-2</v>
      </c>
    </row>
    <row r="23" spans="2:13" ht="20.100000000000001" customHeight="1" x14ac:dyDescent="0.2">
      <c r="B23" s="18"/>
      <c r="C23" s="19"/>
      <c r="D23" s="25"/>
      <c r="E23" s="21">
        <v>7</v>
      </c>
      <c r="F23" s="22" t="s">
        <v>29</v>
      </c>
      <c r="G23" s="23">
        <v>2500000</v>
      </c>
      <c r="H23" s="23">
        <v>368254.9</v>
      </c>
      <c r="I23" s="23">
        <v>368254.9</v>
      </c>
      <c r="J23" s="23">
        <v>1839522.5899999999</v>
      </c>
      <c r="K23" s="24">
        <f t="shared" si="0"/>
        <v>0.73580903599999992</v>
      </c>
      <c r="L23" s="23">
        <v>1839522.5899999999</v>
      </c>
      <c r="M23" s="24">
        <f t="shared" si="1"/>
        <v>0.73580903599999992</v>
      </c>
    </row>
    <row r="24" spans="2:13" ht="20.100000000000001" customHeight="1" x14ac:dyDescent="0.2">
      <c r="B24" s="18"/>
      <c r="C24" s="19"/>
      <c r="D24" s="25"/>
      <c r="E24" s="21">
        <v>8</v>
      </c>
      <c r="F24" s="22" t="s">
        <v>30</v>
      </c>
      <c r="G24" s="23">
        <v>100000</v>
      </c>
      <c r="H24" s="23">
        <v>14500</v>
      </c>
      <c r="I24" s="23">
        <v>14500</v>
      </c>
      <c r="J24" s="23">
        <v>14500</v>
      </c>
      <c r="K24" s="24">
        <f t="shared" si="0"/>
        <v>0.14499999999999999</v>
      </c>
      <c r="L24" s="23">
        <v>14500</v>
      </c>
      <c r="M24" s="24">
        <f t="shared" si="1"/>
        <v>0.14499999999999999</v>
      </c>
    </row>
    <row r="25" spans="2:13" ht="20.100000000000001" customHeight="1" x14ac:dyDescent="0.2">
      <c r="B25" s="18"/>
      <c r="C25" s="19"/>
      <c r="D25" s="25"/>
      <c r="E25" s="21">
        <v>9</v>
      </c>
      <c r="F25" s="22" t="s">
        <v>31</v>
      </c>
      <c r="G25" s="23">
        <v>799029585</v>
      </c>
      <c r="H25" s="23">
        <v>8799461.6500000004</v>
      </c>
      <c r="I25" s="23">
        <v>7208443.9000000004</v>
      </c>
      <c r="J25" s="23">
        <v>94948803.409999996</v>
      </c>
      <c r="K25" s="24">
        <f t="shared" si="0"/>
        <v>0.11883014745943356</v>
      </c>
      <c r="L25" s="23">
        <v>25143203.409999996</v>
      </c>
      <c r="M25" s="24">
        <f t="shared" si="1"/>
        <v>3.1467174535220743E-2</v>
      </c>
    </row>
    <row r="26" spans="2:13" ht="23.1" customHeight="1" x14ac:dyDescent="0.2">
      <c r="B26" s="15"/>
      <c r="C26" s="16">
        <v>3</v>
      </c>
      <c r="D26" s="49" t="s">
        <v>2</v>
      </c>
      <c r="E26" s="50"/>
      <c r="F26" s="51"/>
      <c r="G26" s="17">
        <f>SUM(G27:G34)</f>
        <v>7947752745</v>
      </c>
      <c r="H26" s="17">
        <f>SUM(H27:H34)</f>
        <v>1701797382.8400002</v>
      </c>
      <c r="I26" s="17">
        <v>345618150.14999992</v>
      </c>
      <c r="J26" s="17">
        <f>SUM(J27:J34)</f>
        <v>2650000420.1800003</v>
      </c>
      <c r="K26" s="9">
        <f t="shared" si="0"/>
        <v>0.33342763737172604</v>
      </c>
      <c r="L26" s="17">
        <f>SUM(L27:L34)</f>
        <v>840069130.13000011</v>
      </c>
      <c r="M26" s="9">
        <f t="shared" si="1"/>
        <v>0.1056989512738044</v>
      </c>
    </row>
    <row r="27" spans="2:13" ht="20.100000000000001" customHeight="1" x14ac:dyDescent="0.2">
      <c r="B27" s="18"/>
      <c r="C27" s="19"/>
      <c r="D27" s="25"/>
      <c r="E27" s="21">
        <v>1</v>
      </c>
      <c r="F27" s="22" t="s">
        <v>32</v>
      </c>
      <c r="G27" s="23">
        <v>1575036356</v>
      </c>
      <c r="H27" s="23">
        <v>239065817.72999999</v>
      </c>
      <c r="I27" s="23">
        <v>121036643.13999999</v>
      </c>
      <c r="J27" s="23">
        <v>321817141.51999998</v>
      </c>
      <c r="K27" s="24">
        <f t="shared" si="0"/>
        <v>0.20432362738425575</v>
      </c>
      <c r="L27" s="23">
        <v>281840328.55000001</v>
      </c>
      <c r="M27" s="24">
        <f t="shared" si="1"/>
        <v>0.17894210979724204</v>
      </c>
    </row>
    <row r="28" spans="2:13" ht="20.100000000000001" customHeight="1" x14ac:dyDescent="0.2">
      <c r="B28" s="18"/>
      <c r="C28" s="19"/>
      <c r="D28" s="25"/>
      <c r="E28" s="21">
        <v>2</v>
      </c>
      <c r="F28" s="22" t="s">
        <v>33</v>
      </c>
      <c r="G28" s="23">
        <v>3794783258</v>
      </c>
      <c r="H28" s="23">
        <v>1277110451.27</v>
      </c>
      <c r="I28" s="23">
        <v>158338910.95999998</v>
      </c>
      <c r="J28" s="23">
        <v>1953671843.2900002</v>
      </c>
      <c r="K28" s="24">
        <f t="shared" si="0"/>
        <v>0.51483094302457266</v>
      </c>
      <c r="L28" s="23">
        <v>383529003.52000004</v>
      </c>
      <c r="M28" s="24">
        <f t="shared" si="1"/>
        <v>0.101067433222032</v>
      </c>
    </row>
    <row r="29" spans="2:13" ht="20.100000000000001" customHeight="1" x14ac:dyDescent="0.2">
      <c r="B29" s="18"/>
      <c r="C29" s="19"/>
      <c r="D29" s="25"/>
      <c r="E29" s="21">
        <v>3</v>
      </c>
      <c r="F29" s="22" t="s">
        <v>34</v>
      </c>
      <c r="G29" s="23">
        <v>880098270</v>
      </c>
      <c r="H29" s="23">
        <v>53216858.899999999</v>
      </c>
      <c r="I29" s="23">
        <v>11945351.27</v>
      </c>
      <c r="J29" s="23">
        <v>157097614.88999999</v>
      </c>
      <c r="K29" s="24">
        <f t="shared" si="0"/>
        <v>0.17850008373496745</v>
      </c>
      <c r="L29" s="23">
        <v>27524987.739999998</v>
      </c>
      <c r="M29" s="24">
        <f t="shared" si="1"/>
        <v>3.127490267649316E-2</v>
      </c>
    </row>
    <row r="30" spans="2:13" ht="20.100000000000001" customHeight="1" x14ac:dyDescent="0.2">
      <c r="B30" s="18"/>
      <c r="C30" s="19"/>
      <c r="D30" s="25"/>
      <c r="E30" s="21">
        <v>4</v>
      </c>
      <c r="F30" s="22" t="s">
        <v>35</v>
      </c>
      <c r="G30" s="23">
        <v>260127618</v>
      </c>
      <c r="H30" s="23">
        <v>29063307.129999999</v>
      </c>
      <c r="I30" s="23">
        <v>16695307.129999999</v>
      </c>
      <c r="J30" s="23">
        <v>53667341.720000006</v>
      </c>
      <c r="K30" s="24">
        <f t="shared" si="0"/>
        <v>0.20631158710721753</v>
      </c>
      <c r="L30" s="23">
        <v>49167341.720000006</v>
      </c>
      <c r="M30" s="24">
        <f t="shared" si="1"/>
        <v>0.18901238591282532</v>
      </c>
    </row>
    <row r="31" spans="2:13" ht="20.100000000000001" customHeight="1" x14ac:dyDescent="0.2">
      <c r="B31" s="18"/>
      <c r="C31" s="19"/>
      <c r="D31" s="25"/>
      <c r="E31" s="21">
        <v>5</v>
      </c>
      <c r="F31" s="22" t="s">
        <v>36</v>
      </c>
      <c r="G31" s="23">
        <v>183143817</v>
      </c>
      <c r="H31" s="23">
        <v>4610763.38</v>
      </c>
      <c r="I31" s="23">
        <v>4610763.38</v>
      </c>
      <c r="J31" s="23">
        <v>9778308.0099999998</v>
      </c>
      <c r="K31" s="24">
        <f t="shared" si="0"/>
        <v>5.3391417576493995E-2</v>
      </c>
      <c r="L31" s="23">
        <v>9778308.0099999998</v>
      </c>
      <c r="M31" s="24">
        <f t="shared" si="1"/>
        <v>5.3391417576493995E-2</v>
      </c>
    </row>
    <row r="32" spans="2:13" ht="20.100000000000001" customHeight="1" x14ac:dyDescent="0.2">
      <c r="B32" s="18"/>
      <c r="C32" s="19"/>
      <c r="D32" s="25"/>
      <c r="E32" s="21">
        <v>7</v>
      </c>
      <c r="F32" s="22" t="s">
        <v>37</v>
      </c>
      <c r="G32" s="23">
        <v>732243345</v>
      </c>
      <c r="H32" s="23">
        <v>15923737.32</v>
      </c>
      <c r="I32" s="23">
        <v>15923737.32</v>
      </c>
      <c r="J32" s="23">
        <v>44114778.710000001</v>
      </c>
      <c r="K32" s="24">
        <f t="shared" si="0"/>
        <v>6.0246063021576521E-2</v>
      </c>
      <c r="L32" s="23">
        <v>44114778.710000001</v>
      </c>
      <c r="M32" s="24">
        <f t="shared" si="1"/>
        <v>6.0246063021576521E-2</v>
      </c>
    </row>
    <row r="33" spans="2:13" ht="20.100000000000001" customHeight="1" x14ac:dyDescent="0.2">
      <c r="B33" s="18"/>
      <c r="C33" s="19"/>
      <c r="D33" s="25"/>
      <c r="E33" s="21">
        <v>8</v>
      </c>
      <c r="F33" s="22" t="s">
        <v>38</v>
      </c>
      <c r="G33" s="23">
        <v>338093313</v>
      </c>
      <c r="H33" s="23">
        <v>11683337.07</v>
      </c>
      <c r="I33" s="23">
        <v>11683337.07</v>
      </c>
      <c r="J33" s="23">
        <v>37320318.450000003</v>
      </c>
      <c r="K33" s="24">
        <f t="shared" si="0"/>
        <v>0.11038466901000199</v>
      </c>
      <c r="L33" s="23">
        <v>37320318.450000003</v>
      </c>
      <c r="M33" s="24">
        <f t="shared" si="1"/>
        <v>0.11038466901000199</v>
      </c>
    </row>
    <row r="34" spans="2:13" ht="20.100000000000001" customHeight="1" x14ac:dyDescent="0.2">
      <c r="B34" s="18"/>
      <c r="C34" s="19"/>
      <c r="D34" s="25"/>
      <c r="E34" s="21">
        <v>9</v>
      </c>
      <c r="F34" s="22" t="s">
        <v>39</v>
      </c>
      <c r="G34" s="23">
        <v>184226768</v>
      </c>
      <c r="H34" s="23">
        <v>71123110.040000007</v>
      </c>
      <c r="I34" s="23">
        <v>5384099.8799999999</v>
      </c>
      <c r="J34" s="23">
        <v>72533073.590000004</v>
      </c>
      <c r="K34" s="24">
        <f t="shared" si="0"/>
        <v>0.39371625729220849</v>
      </c>
      <c r="L34" s="23">
        <v>6794063.4299999997</v>
      </c>
      <c r="M34" s="24">
        <f t="shared" si="1"/>
        <v>3.6878807047193055E-2</v>
      </c>
    </row>
    <row r="35" spans="2:13" ht="20.100000000000001" customHeight="1" x14ac:dyDescent="0.2">
      <c r="B35" s="26"/>
      <c r="C35" s="27">
        <v>4</v>
      </c>
      <c r="D35" s="28"/>
      <c r="E35" s="52" t="s">
        <v>40</v>
      </c>
      <c r="F35" s="53"/>
      <c r="G35" s="29">
        <f>+G39+G36+G37+G38</f>
        <v>7436117584</v>
      </c>
      <c r="H35" s="29">
        <f>+H39+H36+H37+H38</f>
        <v>116886683.86</v>
      </c>
      <c r="I35" s="29">
        <v>109589340.23</v>
      </c>
      <c r="J35" s="29">
        <f>+J39+J36+J37+J38</f>
        <v>147591508.69999999</v>
      </c>
      <c r="K35" s="30">
        <f t="shared" si="0"/>
        <v>1.9847925618815765E-2</v>
      </c>
      <c r="L35" s="29">
        <f>+L39+L36+L37+L38</f>
        <v>147542509.75</v>
      </c>
      <c r="M35" s="31">
        <f t="shared" si="1"/>
        <v>1.9841336299934443E-2</v>
      </c>
    </row>
    <row r="36" spans="2:13" ht="20.100000000000001" customHeight="1" x14ac:dyDescent="0.2">
      <c r="B36" s="32"/>
      <c r="C36" s="33"/>
      <c r="D36" s="25"/>
      <c r="E36" s="20">
        <v>2</v>
      </c>
      <c r="F36" s="34" t="s">
        <v>41</v>
      </c>
      <c r="G36" s="23"/>
      <c r="H36" s="23">
        <v>0</v>
      </c>
      <c r="I36" s="23">
        <v>0</v>
      </c>
      <c r="J36" s="23"/>
      <c r="K36" s="35" t="s">
        <v>42</v>
      </c>
      <c r="L36" s="36"/>
      <c r="M36" s="35" t="s">
        <v>42</v>
      </c>
    </row>
    <row r="37" spans="2:13" ht="20.100000000000001" customHeight="1" x14ac:dyDescent="0.2">
      <c r="B37" s="32"/>
      <c r="C37" s="33"/>
      <c r="D37" s="25"/>
      <c r="E37" s="20">
        <v>3</v>
      </c>
      <c r="F37" s="34" t="s">
        <v>43</v>
      </c>
      <c r="G37" s="23">
        <v>5777618912</v>
      </c>
      <c r="H37" s="23">
        <v>109589340.23</v>
      </c>
      <c r="I37" s="23">
        <v>109589340.23</v>
      </c>
      <c r="J37" s="23">
        <v>130533007.77</v>
      </c>
      <c r="K37" s="24">
        <f t="shared" si="0"/>
        <v>2.2592872558431558E-2</v>
      </c>
      <c r="L37" s="23">
        <v>130533007.77</v>
      </c>
      <c r="M37" s="24">
        <f t="shared" si="1"/>
        <v>2.2592872558431558E-2</v>
      </c>
    </row>
    <row r="38" spans="2:13" ht="20.100000000000001" customHeight="1" x14ac:dyDescent="0.2">
      <c r="B38" s="32"/>
      <c r="C38" s="33"/>
      <c r="D38" s="25"/>
      <c r="E38" s="20">
        <v>5</v>
      </c>
      <c r="F38" s="34" t="s">
        <v>44</v>
      </c>
      <c r="G38" s="23">
        <v>410523</v>
      </c>
      <c r="H38" s="23">
        <v>0</v>
      </c>
      <c r="I38" s="23">
        <v>0</v>
      </c>
      <c r="J38" s="23">
        <v>0</v>
      </c>
      <c r="K38" s="24">
        <f t="shared" si="0"/>
        <v>0</v>
      </c>
      <c r="L38" s="23">
        <v>0</v>
      </c>
      <c r="M38" s="24">
        <f t="shared" si="1"/>
        <v>0</v>
      </c>
    </row>
    <row r="39" spans="2:13" ht="20.100000000000001" customHeight="1" x14ac:dyDescent="0.2">
      <c r="B39" s="37"/>
      <c r="C39" s="19"/>
      <c r="D39" s="25"/>
      <c r="E39" s="25">
        <v>8</v>
      </c>
      <c r="F39" s="22" t="s">
        <v>45</v>
      </c>
      <c r="G39" s="23">
        <v>1658088149</v>
      </c>
      <c r="H39" s="23">
        <v>7297343.6299999999</v>
      </c>
      <c r="I39" s="23">
        <v>0</v>
      </c>
      <c r="J39" s="23">
        <v>17058500.93</v>
      </c>
      <c r="K39" s="38">
        <f t="shared" si="0"/>
        <v>1.0288054311399581E-2</v>
      </c>
      <c r="L39" s="39">
        <v>17009501.98</v>
      </c>
      <c r="M39" s="38">
        <f t="shared" si="1"/>
        <v>1.0258502836690862E-2</v>
      </c>
    </row>
    <row r="40" spans="2:13" ht="23.1" customHeight="1" x14ac:dyDescent="0.2">
      <c r="B40" s="15"/>
      <c r="C40" s="16">
        <v>5</v>
      </c>
      <c r="D40" s="49" t="s">
        <v>3</v>
      </c>
      <c r="E40" s="50"/>
      <c r="F40" s="51"/>
      <c r="G40" s="17">
        <f>+G41</f>
        <v>30328243</v>
      </c>
      <c r="H40" s="17">
        <f>+H41</f>
        <v>259648</v>
      </c>
      <c r="I40" s="17">
        <v>259648</v>
      </c>
      <c r="J40" s="17">
        <f>+J41</f>
        <v>619648</v>
      </c>
      <c r="K40" s="9">
        <f t="shared" si="0"/>
        <v>2.0431384699733511E-2</v>
      </c>
      <c r="L40" s="17">
        <f>+L41</f>
        <v>619648</v>
      </c>
      <c r="M40" s="9">
        <f t="shared" si="1"/>
        <v>2.0431384699733511E-2</v>
      </c>
    </row>
    <row r="41" spans="2:13" ht="20.100000000000001" customHeight="1" x14ac:dyDescent="0.2">
      <c r="B41" s="18"/>
      <c r="C41" s="19"/>
      <c r="D41" s="25"/>
      <c r="E41" s="21">
        <v>1</v>
      </c>
      <c r="F41" s="22" t="s">
        <v>46</v>
      </c>
      <c r="G41" s="23">
        <v>30328243</v>
      </c>
      <c r="H41" s="23">
        <v>259648</v>
      </c>
      <c r="I41" s="23">
        <v>259648</v>
      </c>
      <c r="J41" s="23">
        <v>619648</v>
      </c>
      <c r="K41" s="24">
        <f t="shared" si="0"/>
        <v>2.0431384699733511E-2</v>
      </c>
      <c r="L41" s="23">
        <v>619648</v>
      </c>
      <c r="M41" s="24">
        <f t="shared" si="1"/>
        <v>2.0431384699733511E-2</v>
      </c>
    </row>
    <row r="42" spans="2:13" ht="23.1" customHeight="1" x14ac:dyDescent="0.2">
      <c r="B42" s="11">
        <v>3</v>
      </c>
      <c r="C42" s="12"/>
      <c r="D42" s="54" t="s">
        <v>47</v>
      </c>
      <c r="E42" s="55"/>
      <c r="F42" s="56"/>
      <c r="G42" s="13">
        <f>+G43+G46</f>
        <v>1671823756</v>
      </c>
      <c r="H42" s="13">
        <f>+H43+H46</f>
        <v>121476494.3</v>
      </c>
      <c r="I42" s="13">
        <v>121476494.3</v>
      </c>
      <c r="J42" s="13">
        <f>+J43+J46</f>
        <v>121476494.3</v>
      </c>
      <c r="K42" s="14">
        <f t="shared" si="0"/>
        <v>7.2661064818605195E-2</v>
      </c>
      <c r="L42" s="13">
        <f>+L43+L46</f>
        <v>121476494.3</v>
      </c>
      <c r="M42" s="14">
        <f t="shared" si="1"/>
        <v>7.2661064818605195E-2</v>
      </c>
    </row>
    <row r="43" spans="2:13" ht="23.1" customHeight="1" x14ac:dyDescent="0.2">
      <c r="B43" s="15"/>
      <c r="C43" s="16">
        <v>1</v>
      </c>
      <c r="D43" s="49" t="s">
        <v>0</v>
      </c>
      <c r="E43" s="50"/>
      <c r="F43" s="51"/>
      <c r="G43" s="17">
        <f>SUM(G44:G45)</f>
        <v>1671765756</v>
      </c>
      <c r="H43" s="17">
        <f>SUM(H44:H45)</f>
        <v>121472800.61</v>
      </c>
      <c r="I43" s="17">
        <v>121472800.61</v>
      </c>
      <c r="J43" s="17">
        <f>SUM(J44:J45)</f>
        <v>121472800.61</v>
      </c>
      <c r="K43" s="9">
        <f t="shared" si="0"/>
        <v>7.2661376256830085E-2</v>
      </c>
      <c r="L43" s="17">
        <f>SUM(L44:L45)</f>
        <v>121472800.61</v>
      </c>
      <c r="M43" s="9">
        <f t="shared" si="1"/>
        <v>7.2661376256830085E-2</v>
      </c>
    </row>
    <row r="44" spans="2:13" ht="20.100000000000001" customHeight="1" x14ac:dyDescent="0.2">
      <c r="B44" s="18"/>
      <c r="C44" s="19"/>
      <c r="D44" s="25" t="s">
        <v>0</v>
      </c>
      <c r="E44" s="21">
        <v>1</v>
      </c>
      <c r="F44" s="22" t="s">
        <v>19</v>
      </c>
      <c r="G44" s="23">
        <v>1665129632</v>
      </c>
      <c r="H44" s="23">
        <v>120956495.51000001</v>
      </c>
      <c r="I44" s="23">
        <v>120956495.51000001</v>
      </c>
      <c r="J44" s="23">
        <v>120956495.51000001</v>
      </c>
      <c r="K44" s="24">
        <f t="shared" si="0"/>
        <v>7.2640888244069154E-2</v>
      </c>
      <c r="L44" s="23">
        <v>120956495.51000001</v>
      </c>
      <c r="M44" s="24">
        <f t="shared" si="1"/>
        <v>7.2640888244069154E-2</v>
      </c>
    </row>
    <row r="45" spans="2:13" ht="20.100000000000001" customHeight="1" x14ac:dyDescent="0.2">
      <c r="B45" s="18"/>
      <c r="C45" s="19"/>
      <c r="D45" s="25"/>
      <c r="E45" s="21">
        <v>5</v>
      </c>
      <c r="F45" s="22" t="s">
        <v>21</v>
      </c>
      <c r="G45" s="23">
        <v>6636124</v>
      </c>
      <c r="H45" s="23">
        <v>516305.1</v>
      </c>
      <c r="I45" s="23">
        <v>516305.1</v>
      </c>
      <c r="J45" s="23">
        <v>516305.1</v>
      </c>
      <c r="K45" s="24">
        <f t="shared" si="0"/>
        <v>7.7802208035895645E-2</v>
      </c>
      <c r="L45" s="23">
        <v>516305.1</v>
      </c>
      <c r="M45" s="24">
        <f t="shared" si="1"/>
        <v>7.7802208035895645E-2</v>
      </c>
    </row>
    <row r="46" spans="2:13" ht="23.1" customHeight="1" x14ac:dyDescent="0.2">
      <c r="B46" s="15"/>
      <c r="C46" s="16">
        <v>3</v>
      </c>
      <c r="D46" s="49" t="s">
        <v>2</v>
      </c>
      <c r="E46" s="50"/>
      <c r="F46" s="51"/>
      <c r="G46" s="17">
        <f>+G47</f>
        <v>58000</v>
      </c>
      <c r="H46" s="17">
        <f>+H47</f>
        <v>3693.69</v>
      </c>
      <c r="I46" s="17">
        <v>3693.69</v>
      </c>
      <c r="J46" s="17">
        <f>+J47</f>
        <v>3693.69</v>
      </c>
      <c r="K46" s="9">
        <f t="shared" si="0"/>
        <v>6.3684310344827591E-2</v>
      </c>
      <c r="L46" s="17">
        <f>+L47</f>
        <v>3693.69</v>
      </c>
      <c r="M46" s="9">
        <f t="shared" si="1"/>
        <v>6.3684310344827591E-2</v>
      </c>
    </row>
    <row r="47" spans="2:13" ht="20.100000000000001" customHeight="1" x14ac:dyDescent="0.2">
      <c r="B47" s="18"/>
      <c r="C47" s="19"/>
      <c r="D47" s="25"/>
      <c r="E47" s="21">
        <v>5</v>
      </c>
      <c r="F47" s="22" t="s">
        <v>36</v>
      </c>
      <c r="G47" s="23">
        <v>58000</v>
      </c>
      <c r="H47" s="23">
        <v>3693.69</v>
      </c>
      <c r="I47" s="23">
        <v>3693.69</v>
      </c>
      <c r="J47" s="23">
        <v>3693.69</v>
      </c>
      <c r="K47" s="24">
        <f t="shared" si="0"/>
        <v>6.3684310344827591E-2</v>
      </c>
      <c r="L47" s="23">
        <v>3693.69</v>
      </c>
      <c r="M47" s="24">
        <f t="shared" si="1"/>
        <v>6.3684310344827591E-2</v>
      </c>
    </row>
    <row r="48" spans="2:13" ht="23.1" customHeight="1" thickBot="1" x14ac:dyDescent="0.25">
      <c r="B48" s="40"/>
      <c r="C48" s="41"/>
      <c r="D48" s="42"/>
      <c r="E48" s="43"/>
      <c r="F48" s="44"/>
      <c r="G48" s="45"/>
      <c r="H48" s="45"/>
      <c r="I48" s="45"/>
      <c r="J48" s="45"/>
      <c r="K48" s="46"/>
      <c r="L48" s="45"/>
      <c r="M48" s="46"/>
    </row>
    <row r="49" spans="7:9" ht="23.1" customHeight="1" x14ac:dyDescent="0.2">
      <c r="G49" s="1"/>
      <c r="H49" s="1"/>
      <c r="I49" s="1"/>
    </row>
    <row r="50" spans="7:9" ht="20.100000000000001" customHeight="1" x14ac:dyDescent="0.2">
      <c r="G50" s="47"/>
      <c r="H50" s="47"/>
      <c r="I50" s="47"/>
    </row>
    <row r="51" spans="7:9" ht="20.100000000000001" customHeight="1" x14ac:dyDescent="0.2">
      <c r="G51" s="1"/>
      <c r="H51" s="1"/>
      <c r="I51" s="1"/>
    </row>
    <row r="52" spans="7:9" ht="20.100000000000001" customHeight="1" x14ac:dyDescent="0.2">
      <c r="G52" s="1"/>
      <c r="H52" s="1"/>
      <c r="I52" s="1"/>
    </row>
    <row r="53" spans="7:9" ht="20.100000000000001" customHeight="1" x14ac:dyDescent="0.2">
      <c r="G53" s="1"/>
      <c r="H53" s="1"/>
      <c r="I53" s="1"/>
    </row>
    <row r="54" spans="7:9" ht="20.100000000000001" customHeight="1" x14ac:dyDescent="0.2"/>
  </sheetData>
  <mergeCells count="14">
    <mergeCell ref="A2:M2"/>
    <mergeCell ref="B3:M3"/>
    <mergeCell ref="H7:I7"/>
    <mergeCell ref="J7:M7"/>
    <mergeCell ref="E9:F9"/>
    <mergeCell ref="D10:F10"/>
    <mergeCell ref="D43:F43"/>
    <mergeCell ref="D46:F46"/>
    <mergeCell ref="D11:F11"/>
    <mergeCell ref="D16:F16"/>
    <mergeCell ref="D26:F26"/>
    <mergeCell ref="E35:F35"/>
    <mergeCell ref="D40:F40"/>
    <mergeCell ref="D42:F42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2025-02-10T17:57:04Z</cp:lastPrinted>
  <dcterms:created xsi:type="dcterms:W3CDTF">2018-06-06T14:57:39Z</dcterms:created>
  <dcterms:modified xsi:type="dcterms:W3CDTF">2025-04-01T16:18:05Z</dcterms:modified>
</cp:coreProperties>
</file>