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\\cap47-f000\Relaciones Institucionales\Transparencia Activa\Ejecución Presupuestaria\"/>
    </mc:Choice>
  </mc:AlternateContent>
  <xr:revisionPtr revIDLastSave="0" documentId="8_{776B3EC2-7E2F-450B-8F67-58238CE4FFEF}" xr6:coauthVersionLast="47" xr6:coauthVersionMax="47" xr10:uidLastSave="{00000000-0000-0000-0000-000000000000}"/>
  <bookViews>
    <workbookView xWindow="390" yWindow="390" windowWidth="21840" windowHeight="15045" xr2:uid="{313E0AA5-5893-4D2A-9A81-2AFE64AC5545}"/>
  </bookViews>
  <sheets>
    <sheet name="Ejecución Presupuestari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35" i="1" l="1"/>
  <c r="H46" i="1"/>
  <c r="H43" i="1"/>
  <c r="H42" i="1" s="1"/>
  <c r="H40" i="1"/>
  <c r="H35" i="1"/>
  <c r="H26" i="1"/>
  <c r="H10" i="1" s="1"/>
  <c r="H9" i="1" s="1"/>
  <c r="H16" i="1"/>
  <c r="H11" i="1"/>
  <c r="O39" i="1"/>
  <c r="O38" i="1"/>
  <c r="O37" i="1"/>
  <c r="Q25" i="1"/>
  <c r="Q24" i="1"/>
  <c r="Q23" i="1"/>
  <c r="Q22" i="1"/>
  <c r="Q21" i="1"/>
  <c r="Q20" i="1"/>
  <c r="Q19" i="1"/>
  <c r="O25" i="1"/>
  <c r="O24" i="1"/>
  <c r="O23" i="1"/>
  <c r="O22" i="1"/>
  <c r="O21" i="1"/>
  <c r="O20" i="1"/>
  <c r="O19" i="1"/>
  <c r="O18" i="1"/>
  <c r="Q14" i="1"/>
  <c r="O14" i="1"/>
  <c r="Q47" i="1"/>
  <c r="N40" i="1"/>
  <c r="O40" i="1" s="1"/>
  <c r="N43" i="1"/>
  <c r="P40" i="1"/>
  <c r="Q45" i="1"/>
  <c r="Q44" i="1"/>
  <c r="Q41" i="1"/>
  <c r="Q39" i="1"/>
  <c r="Q38" i="1"/>
  <c r="Q37" i="1"/>
  <c r="Q28" i="1"/>
  <c r="Q29" i="1"/>
  <c r="Q30" i="1"/>
  <c r="Q31" i="1"/>
  <c r="Q32" i="1"/>
  <c r="Q33" i="1"/>
  <c r="Q34" i="1"/>
  <c r="Q27" i="1"/>
  <c r="Q18" i="1"/>
  <c r="Q17" i="1"/>
  <c r="Q15" i="1"/>
  <c r="Q13" i="1"/>
  <c r="Q12" i="1"/>
  <c r="O47" i="1"/>
  <c r="O45" i="1"/>
  <c r="O44" i="1"/>
  <c r="O41" i="1"/>
  <c r="O34" i="1"/>
  <c r="O33" i="1"/>
  <c r="O32" i="1"/>
  <c r="O31" i="1"/>
  <c r="O30" i="1"/>
  <c r="O29" i="1"/>
  <c r="O28" i="1"/>
  <c r="O27" i="1"/>
  <c r="O17" i="1"/>
  <c r="O15" i="1"/>
  <c r="O13" i="1"/>
  <c r="O12" i="1"/>
  <c r="P46" i="1"/>
  <c r="N46" i="1"/>
  <c r="O46" i="1" s="1"/>
  <c r="P43" i="1"/>
  <c r="Q43" i="1" s="1"/>
  <c r="N35" i="1"/>
  <c r="P26" i="1"/>
  <c r="N26" i="1"/>
  <c r="O26" i="1" s="1"/>
  <c r="P16" i="1"/>
  <c r="N16" i="1"/>
  <c r="N10" i="1" s="1"/>
  <c r="P11" i="1"/>
  <c r="Q11" i="1" s="1"/>
  <c r="N11" i="1"/>
  <c r="G11" i="1"/>
  <c r="G10" i="1" s="1"/>
  <c r="G9" i="1" s="1"/>
  <c r="G16" i="1"/>
  <c r="G26" i="1"/>
  <c r="G35" i="1"/>
  <c r="Q35" i="1" s="1"/>
  <c r="G40" i="1"/>
  <c r="Q40" i="1" s="1"/>
  <c r="G43" i="1"/>
  <c r="G42" i="1" s="1"/>
  <c r="G46" i="1"/>
  <c r="Q46" i="1"/>
  <c r="Q16" i="1"/>
  <c r="O11" i="1"/>
  <c r="Q26" i="1"/>
  <c r="O16" i="1"/>
  <c r="N42" i="1"/>
  <c r="O43" i="1"/>
  <c r="O35" i="1"/>
  <c r="O42" i="1" l="1"/>
  <c r="O10" i="1"/>
  <c r="N9" i="1"/>
  <c r="O9" i="1" s="1"/>
  <c r="P42" i="1"/>
  <c r="Q42" i="1" s="1"/>
  <c r="P10" i="1"/>
  <c r="Q10" i="1" l="1"/>
  <c r="P9" i="1"/>
  <c r="Q9" i="1" s="1"/>
</calcChain>
</file>

<file path=xl/sharedStrings.xml><?xml version="1.0" encoding="utf-8"?>
<sst xmlns="http://schemas.openxmlformats.org/spreadsheetml/2006/main" count="63" uniqueCount="50">
  <si>
    <t>Fte</t>
  </si>
  <si>
    <t>In</t>
  </si>
  <si>
    <t>Pp</t>
  </si>
  <si>
    <t>Principal Desc.</t>
  </si>
  <si>
    <t>Crédito Vigente</t>
  </si>
  <si>
    <t>Tesoro Nacional</t>
  </si>
  <si>
    <t>Gastos en Personal</t>
  </si>
  <si>
    <t>Personal Permanente</t>
  </si>
  <si>
    <t>Servicios Extraordinarios</t>
  </si>
  <si>
    <t>Asistencia Social al Personal</t>
  </si>
  <si>
    <t>Bienes de Consumo</t>
  </si>
  <si>
    <t>Productos Alimenticios, Agropecuarios y Forestales</t>
  </si>
  <si>
    <t>Textiles y Vestuario</t>
  </si>
  <si>
    <t>Productos de Papel, Cartón e Impresos</t>
  </si>
  <si>
    <t>Productos Químicos, Combustibles y Lubricantes</t>
  </si>
  <si>
    <t>Productos de Minerales No Metálicos</t>
  </si>
  <si>
    <t>Productos Metálicos</t>
  </si>
  <si>
    <t>Otros Bienes de Consumo</t>
  </si>
  <si>
    <t>Servicios No Personales</t>
  </si>
  <si>
    <t>Servicios Básicos</t>
  </si>
  <si>
    <t>Alquileres y Derechos</t>
  </si>
  <si>
    <t>Mantenimiento, Reparación y Limpieza</t>
  </si>
  <si>
    <t>Servicios Técnicos y Profesionales</t>
  </si>
  <si>
    <t>Servicios Comerciales y Financieros</t>
  </si>
  <si>
    <t>Pasajes y Viáticos</t>
  </si>
  <si>
    <t>Impuestos, Derechos, Tasas y Juicios</t>
  </si>
  <si>
    <t>Otros Servicios</t>
  </si>
  <si>
    <t>Construcciones</t>
  </si>
  <si>
    <t>Maquinaria y Equipo</t>
  </si>
  <si>
    <t>Transferencias</t>
  </si>
  <si>
    <t>Transf. al Sector Privado para Financiar Gastos Corrientes</t>
  </si>
  <si>
    <t>Recursos con Afectación Específica</t>
  </si>
  <si>
    <t>Activos Intangibles</t>
  </si>
  <si>
    <t>Compromiso</t>
  </si>
  <si>
    <t>Devengado</t>
  </si>
  <si>
    <t xml:space="preserve"> Bienes de Uso</t>
  </si>
  <si>
    <t>Productos de Cuero y Caucho</t>
  </si>
  <si>
    <t>Minerales</t>
  </si>
  <si>
    <t>Libros, Revistas y Otros Elementos Coleccionables</t>
  </si>
  <si>
    <t>% Ejecución Compromiso</t>
  </si>
  <si>
    <t>% Ejecución Devengado</t>
  </si>
  <si>
    <t>Acumulado a Enero</t>
  </si>
  <si>
    <t>Personal contratado</t>
  </si>
  <si>
    <t xml:space="preserve"> -,-</t>
  </si>
  <si>
    <t>Acumulado a Febrero</t>
  </si>
  <si>
    <t>Acumulado a Marzo</t>
  </si>
  <si>
    <t>Acumulado a Abril</t>
  </si>
  <si>
    <t>EJECUCION PRESUPUESTARIA POR OBJETO DEL GASTO CONSOLIDADO AL 30 DE ABRIL DE 2025</t>
  </si>
  <si>
    <t>COMPROMISO ACUMULADO Y DEVENGADO ACUMULADO A ABRIL</t>
  </si>
  <si>
    <t>TOTAL GENERAL PRESUPUESTO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</si>
</sst>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b/>
      <sz val="7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5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0" xfId="0" applyAlignment="1">
      <alignment horizontal="left"/>
    </xf>
    <xf numFmtId="3" fontId="2" fillId="0" borderId="0" xfId="0" applyNumberFormat="1" applyFont="1" applyBorder="1" applyAlignment="1" applyProtection="1">
      <alignment horizontal="right" vertical="top" wrapText="1"/>
    </xf>
    <xf numFmtId="3" fontId="2" fillId="0" borderId="0" xfId="0" applyNumberFormat="1" applyFont="1" applyBorder="1" applyAlignment="1" applyProtection="1">
      <alignment horizontal="left" vertical="top" wrapText="1"/>
    </xf>
    <xf numFmtId="3" fontId="2" fillId="0" borderId="0" xfId="0" applyNumberFormat="1" applyFont="1" applyBorder="1" applyAlignment="1" applyProtection="1">
      <alignment horizontal="left" vertical="center" wrapText="1"/>
    </xf>
    <xf numFmtId="3" fontId="2" fillId="0" borderId="1" xfId="0" applyNumberFormat="1" applyFont="1" applyBorder="1" applyAlignment="1" applyProtection="1">
      <alignment horizontal="right" vertical="top" wrapText="1"/>
    </xf>
    <xf numFmtId="3" fontId="2" fillId="0" borderId="2" xfId="0" applyNumberFormat="1" applyFont="1" applyBorder="1" applyAlignment="1" applyProtection="1">
      <alignment horizontal="right" vertical="top" wrapText="1"/>
    </xf>
    <xf numFmtId="3" fontId="2" fillId="0" borderId="3" xfId="0" applyNumberFormat="1" applyFont="1" applyBorder="1" applyAlignment="1" applyProtection="1">
      <alignment horizontal="left" vertical="top" wrapText="1"/>
    </xf>
    <xf numFmtId="3" fontId="1" fillId="2" borderId="1" xfId="0" applyNumberFormat="1" applyFont="1" applyFill="1" applyBorder="1" applyAlignment="1" applyProtection="1">
      <alignment horizontal="right" vertical="center" wrapText="1"/>
    </xf>
    <xf numFmtId="3" fontId="1" fillId="2" borderId="2" xfId="0" applyNumberFormat="1" applyFont="1" applyFill="1" applyBorder="1" applyAlignment="1" applyProtection="1">
      <alignment horizontal="right" vertical="center" wrapText="1"/>
    </xf>
    <xf numFmtId="3" fontId="1" fillId="0" borderId="4" xfId="0" applyNumberFormat="1" applyFont="1" applyBorder="1" applyAlignment="1" applyProtection="1">
      <alignment horizontal="right" vertical="center" wrapText="1"/>
    </xf>
    <xf numFmtId="3" fontId="1" fillId="0" borderId="5" xfId="0" applyNumberFormat="1" applyFont="1" applyBorder="1" applyAlignment="1" applyProtection="1">
      <alignment horizontal="right" vertical="center" wrapText="1"/>
    </xf>
    <xf numFmtId="0" fontId="1" fillId="0" borderId="6" xfId="0" applyFont="1" applyBorder="1" applyAlignment="1" applyProtection="1">
      <alignment horizontal="center" vertical="center" wrapText="1"/>
    </xf>
    <xf numFmtId="0" fontId="1" fillId="0" borderId="7" xfId="0" applyFont="1" applyBorder="1" applyAlignment="1" applyProtection="1">
      <alignment horizontal="center" vertical="center" wrapText="1"/>
    </xf>
    <xf numFmtId="3" fontId="1" fillId="0" borderId="8" xfId="0" applyNumberFormat="1" applyFont="1" applyBorder="1" applyAlignment="1" applyProtection="1">
      <alignment horizontal="center" vertical="center" wrapText="1"/>
    </xf>
    <xf numFmtId="0" fontId="1" fillId="0" borderId="9" xfId="0" applyFont="1" applyBorder="1" applyAlignment="1" applyProtection="1">
      <alignment horizontal="center" vertical="center" wrapText="1"/>
    </xf>
    <xf numFmtId="0" fontId="1" fillId="0" borderId="10" xfId="0" applyFont="1" applyBorder="1" applyAlignment="1" applyProtection="1">
      <alignment horizontal="center" vertical="center" wrapText="1"/>
    </xf>
    <xf numFmtId="0" fontId="1" fillId="0" borderId="10" xfId="0" applyFont="1" applyFill="1" applyBorder="1" applyAlignment="1" applyProtection="1">
      <alignment horizontal="center" vertical="center" wrapText="1"/>
    </xf>
    <xf numFmtId="0" fontId="1" fillId="0" borderId="11" xfId="0" applyFont="1" applyBorder="1" applyAlignment="1" applyProtection="1">
      <alignment horizontal="center" vertical="center" wrapText="1"/>
    </xf>
    <xf numFmtId="3" fontId="1" fillId="2" borderId="12" xfId="0" applyNumberFormat="1" applyFont="1" applyFill="1" applyBorder="1" applyAlignment="1" applyProtection="1">
      <alignment horizontal="right" vertical="center" wrapText="1"/>
    </xf>
    <xf numFmtId="3" fontId="1" fillId="0" borderId="13" xfId="0" applyNumberFormat="1" applyFont="1" applyBorder="1" applyAlignment="1" applyProtection="1">
      <alignment horizontal="right" vertical="center" wrapText="1"/>
    </xf>
    <xf numFmtId="3" fontId="2" fillId="0" borderId="12" xfId="0" applyNumberFormat="1" applyFont="1" applyBorder="1" applyAlignment="1" applyProtection="1">
      <alignment horizontal="right" vertical="top" wrapText="1"/>
    </xf>
    <xf numFmtId="0" fontId="0" fillId="0" borderId="14" xfId="0" applyBorder="1"/>
    <xf numFmtId="0" fontId="0" fillId="0" borderId="15" xfId="0" applyBorder="1"/>
    <xf numFmtId="0" fontId="0" fillId="0" borderId="16" xfId="0" applyBorder="1" applyAlignment="1">
      <alignment horizontal="left"/>
    </xf>
    <xf numFmtId="0" fontId="0" fillId="0" borderId="16" xfId="0" applyBorder="1"/>
    <xf numFmtId="0" fontId="0" fillId="0" borderId="17" xfId="0" applyBorder="1" applyAlignment="1">
      <alignment horizontal="left"/>
    </xf>
    <xf numFmtId="0" fontId="0" fillId="0" borderId="18" xfId="0" applyBorder="1"/>
    <xf numFmtId="10" fontId="1" fillId="0" borderId="8" xfId="0" applyNumberFormat="1" applyFont="1" applyBorder="1" applyAlignment="1" applyProtection="1">
      <alignment horizontal="center" vertical="center" wrapText="1"/>
    </xf>
    <xf numFmtId="10" fontId="1" fillId="2" borderId="1" xfId="0" applyNumberFormat="1" applyFont="1" applyFill="1" applyBorder="1" applyAlignment="1" applyProtection="1">
      <alignment horizontal="center" vertical="center" wrapText="1"/>
    </xf>
    <xf numFmtId="10" fontId="1" fillId="0" borderId="4" xfId="0" applyNumberFormat="1" applyFont="1" applyBorder="1" applyAlignment="1" applyProtection="1">
      <alignment horizontal="center" vertical="center" wrapText="1"/>
    </xf>
    <xf numFmtId="10" fontId="2" fillId="0" borderId="1" xfId="0" applyNumberFormat="1" applyFont="1" applyBorder="1" applyAlignment="1" applyProtection="1">
      <alignment horizontal="center" vertical="top" wrapText="1"/>
    </xf>
    <xf numFmtId="0" fontId="0" fillId="0" borderId="18" xfId="0" applyBorder="1" applyAlignment="1">
      <alignment horizontal="center"/>
    </xf>
    <xf numFmtId="3" fontId="0" fillId="0" borderId="0" xfId="0" applyNumberFormat="1"/>
    <xf numFmtId="3" fontId="2" fillId="0" borderId="19" xfId="0" applyNumberFormat="1" applyFont="1" applyBorder="1" applyAlignment="1" applyProtection="1">
      <alignment horizontal="left" vertical="top" wrapText="1"/>
    </xf>
    <xf numFmtId="3" fontId="1" fillId="0" borderId="20" xfId="0" applyNumberFormat="1" applyFont="1" applyBorder="1" applyAlignment="1" applyProtection="1">
      <alignment horizontal="right" vertical="top" wrapText="1"/>
    </xf>
    <xf numFmtId="3" fontId="1" fillId="0" borderId="21" xfId="0" applyNumberFormat="1" applyFont="1" applyBorder="1" applyAlignment="1" applyProtection="1">
      <alignment horizontal="right" vertical="top" wrapText="1"/>
    </xf>
    <xf numFmtId="3" fontId="1" fillId="0" borderId="2" xfId="0" applyNumberFormat="1" applyFont="1" applyBorder="1" applyAlignment="1" applyProtection="1">
      <alignment horizontal="right" vertical="top" wrapText="1"/>
    </xf>
    <xf numFmtId="3" fontId="2" fillId="0" borderId="3" xfId="0" applyNumberFormat="1" applyFont="1" applyBorder="1" applyAlignment="1" applyProtection="1">
      <alignment horizontal="left" vertical="center" wrapText="1"/>
    </xf>
    <xf numFmtId="10" fontId="2" fillId="0" borderId="22" xfId="0" applyNumberFormat="1" applyFont="1" applyBorder="1" applyAlignment="1" applyProtection="1">
      <alignment horizontal="center" vertical="top" wrapText="1"/>
    </xf>
    <xf numFmtId="10" fontId="2" fillId="0" borderId="23" xfId="0" applyNumberFormat="1" applyFont="1" applyBorder="1" applyAlignment="1" applyProtection="1">
      <alignment horizontal="center" vertical="top" wrapText="1"/>
    </xf>
    <xf numFmtId="3" fontId="2" fillId="0" borderId="23" xfId="0" applyNumberFormat="1" applyFont="1" applyBorder="1" applyAlignment="1" applyProtection="1">
      <alignment horizontal="right" vertical="top" wrapText="1"/>
    </xf>
    <xf numFmtId="10" fontId="1" fillId="0" borderId="21" xfId="0" applyNumberFormat="1" applyFont="1" applyBorder="1" applyAlignment="1" applyProtection="1">
      <alignment horizontal="center" vertical="top" wrapText="1"/>
    </xf>
    <xf numFmtId="10" fontId="1" fillId="0" borderId="24" xfId="0" applyNumberFormat="1" applyFont="1" applyBorder="1" applyAlignment="1" applyProtection="1">
      <alignment horizontal="center" vertical="top" wrapText="1"/>
    </xf>
    <xf numFmtId="3" fontId="2" fillId="0" borderId="25" xfId="0" applyNumberFormat="1" applyFont="1" applyBorder="1" applyAlignment="1" applyProtection="1">
      <alignment horizontal="right" vertical="top" wrapText="1"/>
    </xf>
    <xf numFmtId="3" fontId="2" fillId="0" borderId="26" xfId="0" applyNumberFormat="1" applyFont="1" applyBorder="1" applyAlignment="1" applyProtection="1">
      <alignment horizontal="right" vertical="top" wrapText="1"/>
    </xf>
    <xf numFmtId="3" fontId="2" fillId="0" borderId="27" xfId="0" applyNumberFormat="1" applyFont="1" applyBorder="1" applyAlignment="1" applyProtection="1">
      <alignment horizontal="right" vertical="top" wrapText="1"/>
    </xf>
    <xf numFmtId="3" fontId="2" fillId="0" borderId="22" xfId="0" applyNumberFormat="1" applyFont="1" applyBorder="1" applyAlignment="1" applyProtection="1">
      <alignment horizontal="right" vertical="top" wrapText="1"/>
    </xf>
    <xf numFmtId="3" fontId="5" fillId="0" borderId="0" xfId="0" applyNumberFormat="1" applyFont="1" applyBorder="1" applyAlignment="1" applyProtection="1">
      <alignment horizontal="right" vertical="center" wrapText="1"/>
    </xf>
    <xf numFmtId="0" fontId="0" fillId="0" borderId="0" xfId="0" applyAlignment="1">
      <alignment wrapText="1"/>
    </xf>
    <xf numFmtId="3" fontId="1" fillId="0" borderId="32" xfId="0" applyNumberFormat="1" applyFont="1" applyBorder="1" applyAlignment="1" applyProtection="1">
      <alignment horizontal="left" vertical="center" wrapText="1"/>
    </xf>
    <xf numFmtId="0" fontId="0" fillId="0" borderId="32" xfId="0" applyBorder="1" applyAlignment="1">
      <alignment vertical="center" wrapText="1"/>
    </xf>
    <xf numFmtId="0" fontId="0" fillId="0" borderId="33" xfId="0" applyBorder="1" applyAlignment="1">
      <alignment vertical="center" wrapText="1"/>
    </xf>
    <xf numFmtId="3" fontId="1" fillId="2" borderId="0" xfId="0" applyNumberFormat="1" applyFont="1" applyFill="1" applyBorder="1" applyAlignment="1" applyProtection="1">
      <alignment horizontal="left" vertical="center" wrapText="1"/>
    </xf>
    <xf numFmtId="0" fontId="0" fillId="2" borderId="0" xfId="0" applyFill="1" applyBorder="1" applyAlignment="1">
      <alignment vertical="center" wrapText="1"/>
    </xf>
    <xf numFmtId="0" fontId="0" fillId="2" borderId="3" xfId="0" applyFill="1" applyBorder="1" applyAlignment="1">
      <alignment vertical="center" wrapText="1"/>
    </xf>
    <xf numFmtId="0" fontId="1" fillId="0" borderId="7" xfId="0" applyFont="1" applyBorder="1" applyAlignment="1" applyProtection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3" fontId="1" fillId="0" borderId="19" xfId="0" applyNumberFormat="1" applyFont="1" applyBorder="1" applyAlignment="1" applyProtection="1">
      <alignment horizontal="left" vertical="center" wrapText="1"/>
    </xf>
    <xf numFmtId="3" fontId="1" fillId="0" borderId="28" xfId="0" applyNumberFormat="1" applyFont="1" applyBorder="1" applyAlignment="1" applyProtection="1">
      <alignment horizontal="left" vertical="center" wrapText="1"/>
    </xf>
    <xf numFmtId="0" fontId="4" fillId="0" borderId="29" xfId="0" applyFont="1" applyBorder="1" applyAlignment="1">
      <alignment horizontal="center"/>
    </xf>
    <xf numFmtId="0" fontId="4" fillId="0" borderId="30" xfId="0" applyFont="1" applyBorder="1" applyAlignment="1">
      <alignment horizontal="center"/>
    </xf>
    <xf numFmtId="0" fontId="4" fillId="0" borderId="31" xfId="0" applyFont="1" applyBorder="1" applyAlignment="1">
      <alignment horizontal="center"/>
    </xf>
    <xf numFmtId="0" fontId="4" fillId="0" borderId="29" xfId="0" applyFont="1" applyBorder="1" applyAlignment="1">
      <alignment horizontal="center" vertical="center"/>
    </xf>
    <xf numFmtId="0" fontId="0" fillId="0" borderId="31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B6E653-6C73-4E1B-9271-D721D54ED359}">
  <sheetPr>
    <pageSetUpPr fitToPage="1"/>
  </sheetPr>
  <dimension ref="A2:Q54"/>
  <sheetViews>
    <sheetView showGridLines="0" tabSelected="1" topLeftCell="A13" zoomScaleNormal="100" workbookViewId="0">
      <pane xSplit="7" topLeftCell="H1" activePane="topRight" state="frozen"/>
      <selection activeCell="A6" sqref="A6"/>
      <selection pane="topRight" activeCell="F34" sqref="F34"/>
    </sheetView>
  </sheetViews>
  <sheetFormatPr baseColWidth="10" defaultColWidth="9.140625" defaultRowHeight="12.75" x14ac:dyDescent="0.2"/>
  <cols>
    <col min="1" max="1" width="3" customWidth="1"/>
    <col min="2" max="2" width="4.140625" customWidth="1"/>
    <col min="3" max="3" width="2.5703125" customWidth="1"/>
    <col min="4" max="4" width="0.140625" style="1" customWidth="1"/>
    <col min="5" max="5" width="3.42578125" customWidth="1"/>
    <col min="6" max="6" width="56.5703125" style="1" bestFit="1" customWidth="1"/>
    <col min="7" max="13" width="18" customWidth="1"/>
    <col min="14" max="14" width="16.5703125" bestFit="1" customWidth="1"/>
    <col min="15" max="15" width="13.42578125" bestFit="1" customWidth="1"/>
    <col min="16" max="16" width="18.42578125" bestFit="1" customWidth="1"/>
    <col min="17" max="17" width="12.7109375" bestFit="1" customWidth="1"/>
    <col min="18" max="18" width="12" bestFit="1" customWidth="1"/>
  </cols>
  <sheetData>
    <row r="2" spans="1:17" ht="22.5" customHeight="1" x14ac:dyDescent="0.25">
      <c r="A2" s="58" t="s">
        <v>47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</row>
    <row r="3" spans="1:17" ht="24.75" customHeight="1" x14ac:dyDescent="0.25">
      <c r="B3" s="58" t="s">
        <v>48</v>
      </c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49"/>
      <c r="O3" s="49"/>
      <c r="P3" s="49"/>
      <c r="Q3" s="49"/>
    </row>
    <row r="4" spans="1:17" ht="11.25" customHeight="1" x14ac:dyDescent="0.2"/>
    <row r="5" spans="1:17" x14ac:dyDescent="0.2">
      <c r="G5" s="33"/>
      <c r="H5" s="33"/>
      <c r="I5" s="33"/>
      <c r="J5" s="33"/>
      <c r="K5" s="33"/>
      <c r="L5" s="33"/>
      <c r="M5" s="33"/>
    </row>
    <row r="6" spans="1:17" ht="13.5" thickBot="1" x14ac:dyDescent="0.25"/>
    <row r="7" spans="1:17" ht="15.75" customHeight="1" thickBot="1" x14ac:dyDescent="0.3">
      <c r="H7" s="61" t="s">
        <v>41</v>
      </c>
      <c r="I7" s="63"/>
      <c r="J7" s="61" t="s">
        <v>44</v>
      </c>
      <c r="K7" s="63"/>
      <c r="L7" s="64" t="s">
        <v>45</v>
      </c>
      <c r="M7" s="65"/>
      <c r="N7" s="61" t="s">
        <v>46</v>
      </c>
      <c r="O7" s="62"/>
      <c r="P7" s="62"/>
      <c r="Q7" s="63"/>
    </row>
    <row r="8" spans="1:17" ht="51.75" customHeight="1" thickBot="1" x14ac:dyDescent="0.25">
      <c r="B8" s="15" t="s">
        <v>0</v>
      </c>
      <c r="C8" s="16" t="s">
        <v>1</v>
      </c>
      <c r="D8" s="16"/>
      <c r="E8" s="16" t="s">
        <v>2</v>
      </c>
      <c r="F8" s="16" t="s">
        <v>3</v>
      </c>
      <c r="G8" s="16" t="s">
        <v>4</v>
      </c>
      <c r="H8" s="17" t="s">
        <v>33</v>
      </c>
      <c r="I8" s="16" t="s">
        <v>34</v>
      </c>
      <c r="J8" s="16" t="s">
        <v>33</v>
      </c>
      <c r="K8" s="16" t="s">
        <v>34</v>
      </c>
      <c r="L8" s="16" t="s">
        <v>33</v>
      </c>
      <c r="M8" s="16" t="s">
        <v>34</v>
      </c>
      <c r="N8" s="17" t="s">
        <v>33</v>
      </c>
      <c r="O8" s="16" t="s">
        <v>39</v>
      </c>
      <c r="P8" s="17" t="s">
        <v>34</v>
      </c>
      <c r="Q8" s="16" t="s">
        <v>40</v>
      </c>
    </row>
    <row r="9" spans="1:17" ht="34.5" customHeight="1" x14ac:dyDescent="0.2">
      <c r="B9" s="18"/>
      <c r="C9" s="12"/>
      <c r="D9" s="13"/>
      <c r="E9" s="56" t="s">
        <v>49</v>
      </c>
      <c r="F9" s="57"/>
      <c r="G9" s="14">
        <f>+G10+G42</f>
        <v>372913487397</v>
      </c>
      <c r="H9" s="14">
        <f>+H10+H42</f>
        <v>34351586630.429996</v>
      </c>
      <c r="I9" s="14">
        <v>32981342654.259998</v>
      </c>
      <c r="J9" s="14">
        <v>67695550954.800003</v>
      </c>
      <c r="K9" s="14">
        <v>65710089247.699997</v>
      </c>
      <c r="L9" s="14">
        <v>104138497975.34001</v>
      </c>
      <c r="M9" s="14">
        <v>101050625063.66</v>
      </c>
      <c r="N9" s="14">
        <f>+N10+N42</f>
        <v>139103029872.15002</v>
      </c>
      <c r="O9" s="30">
        <f t="shared" ref="O9:O25" si="0">+N9/G9</f>
        <v>0.37301689151313083</v>
      </c>
      <c r="P9" s="14">
        <f>+P10+P42</f>
        <v>136145947453.05998</v>
      </c>
      <c r="Q9" s="28">
        <f t="shared" ref="Q9:Q25" si="1">+P9/G9</f>
        <v>0.36508721742241612</v>
      </c>
    </row>
    <row r="10" spans="1:17" ht="23.1" customHeight="1" x14ac:dyDescent="0.2">
      <c r="B10" s="19">
        <v>1</v>
      </c>
      <c r="C10" s="9"/>
      <c r="D10" s="53" t="s">
        <v>5</v>
      </c>
      <c r="E10" s="54"/>
      <c r="F10" s="55"/>
      <c r="G10" s="8">
        <f>+G11+G16+G26+G35+G40</f>
        <v>371241663641</v>
      </c>
      <c r="H10" s="8">
        <f>+H11+H16+H26+H35+H40</f>
        <v>34230110136.129997</v>
      </c>
      <c r="I10" s="8">
        <v>32859866159.959999</v>
      </c>
      <c r="J10" s="8">
        <v>67574074460.5</v>
      </c>
      <c r="K10" s="8">
        <v>65588612753.399994</v>
      </c>
      <c r="L10" s="8">
        <v>103807888429.32001</v>
      </c>
      <c r="M10" s="8">
        <v>100720015517.64</v>
      </c>
      <c r="N10" s="8">
        <f>+N11+N16+N26+N35+N40</f>
        <v>138666875946.95001</v>
      </c>
      <c r="O10" s="29">
        <f t="shared" si="0"/>
        <v>0.37352185793737946</v>
      </c>
      <c r="P10" s="8">
        <f>+P11+P16+P26+P35+P40</f>
        <v>135709793527.85999</v>
      </c>
      <c r="Q10" s="29">
        <f t="shared" si="1"/>
        <v>0.36555647390669693</v>
      </c>
    </row>
    <row r="11" spans="1:17" ht="23.1" customHeight="1" x14ac:dyDescent="0.2">
      <c r="B11" s="20"/>
      <c r="C11" s="11">
        <v>1</v>
      </c>
      <c r="D11" s="50" t="s">
        <v>6</v>
      </c>
      <c r="E11" s="51"/>
      <c r="F11" s="52"/>
      <c r="G11" s="10">
        <f>SUM(G12:G15)</f>
        <v>354519653434</v>
      </c>
      <c r="H11" s="10">
        <f>SUM(H12:H15)</f>
        <v>32392075849.749996</v>
      </c>
      <c r="I11" s="10">
        <v>32392014881.66</v>
      </c>
      <c r="J11" s="10">
        <v>64553871189.090004</v>
      </c>
      <c r="K11" s="10">
        <v>64553810221</v>
      </c>
      <c r="L11" s="10">
        <v>98767375098.050003</v>
      </c>
      <c r="M11" s="10">
        <v>98767314129.960007</v>
      </c>
      <c r="N11" s="10">
        <f>SUM(N12:N15)</f>
        <v>132501795512.42</v>
      </c>
      <c r="O11" s="30">
        <f t="shared" si="0"/>
        <v>0.37375021167081085</v>
      </c>
      <c r="P11" s="10">
        <f>SUM(P12:P15)</f>
        <v>132501369514.17</v>
      </c>
      <c r="Q11" s="30">
        <f t="shared" si="1"/>
        <v>0.3737490100498404</v>
      </c>
    </row>
    <row r="12" spans="1:17" ht="20.100000000000001" customHeight="1" x14ac:dyDescent="0.2">
      <c r="B12" s="21">
        <v>1</v>
      </c>
      <c r="C12" s="6">
        <v>1</v>
      </c>
      <c r="D12" s="4"/>
      <c r="E12" s="2">
        <v>1</v>
      </c>
      <c r="F12" s="7" t="s">
        <v>7</v>
      </c>
      <c r="G12" s="5">
        <v>351968949150</v>
      </c>
      <c r="H12" s="5">
        <v>32141080644.599998</v>
      </c>
      <c r="I12" s="5">
        <v>32141019899.900002</v>
      </c>
      <c r="J12" s="5">
        <v>64068902594.910004</v>
      </c>
      <c r="K12" s="5">
        <v>64068841850.209999</v>
      </c>
      <c r="L12" s="5">
        <v>98019760066.080002</v>
      </c>
      <c r="M12" s="5">
        <v>98019699321.380005</v>
      </c>
      <c r="N12" s="5">
        <v>131481408164.63</v>
      </c>
      <c r="O12" s="31">
        <f t="shared" si="0"/>
        <v>0.37355968042679827</v>
      </c>
      <c r="P12" s="5">
        <v>131481297911.28</v>
      </c>
      <c r="Q12" s="31">
        <f t="shared" si="1"/>
        <v>0.37355936717942156</v>
      </c>
    </row>
    <row r="13" spans="1:17" ht="20.100000000000001" customHeight="1" x14ac:dyDescent="0.2">
      <c r="B13" s="21"/>
      <c r="C13" s="6"/>
      <c r="D13" s="3"/>
      <c r="E13" s="2">
        <v>3</v>
      </c>
      <c r="F13" s="7" t="s">
        <v>8</v>
      </c>
      <c r="G13" s="5">
        <v>329246316</v>
      </c>
      <c r="H13" s="5">
        <v>29309921.280000001</v>
      </c>
      <c r="I13" s="5">
        <v>29309866.48</v>
      </c>
      <c r="J13" s="5">
        <v>46808442.280000001</v>
      </c>
      <c r="K13" s="5">
        <v>46808387.479999997</v>
      </c>
      <c r="L13" s="5">
        <v>60467582.399999999</v>
      </c>
      <c r="M13" s="5">
        <v>60467527.600000001</v>
      </c>
      <c r="N13" s="5">
        <v>99639501.620000005</v>
      </c>
      <c r="O13" s="31">
        <f t="shared" si="0"/>
        <v>0.30262905544552854</v>
      </c>
      <c r="P13" s="5">
        <v>99323925.310000002</v>
      </c>
      <c r="Q13" s="31">
        <f t="shared" si="1"/>
        <v>0.30167057453119689</v>
      </c>
    </row>
    <row r="14" spans="1:17" ht="20.100000000000001" customHeight="1" x14ac:dyDescent="0.2">
      <c r="B14" s="21"/>
      <c r="C14" s="6"/>
      <c r="D14" s="3"/>
      <c r="E14" s="2">
        <v>5</v>
      </c>
      <c r="F14" s="7" t="s">
        <v>9</v>
      </c>
      <c r="G14" s="5">
        <v>2180899968</v>
      </c>
      <c r="H14" s="5">
        <v>221217983.87</v>
      </c>
      <c r="I14" s="5">
        <v>221217815.28</v>
      </c>
      <c r="J14" s="5">
        <v>437225551.89999998</v>
      </c>
      <c r="K14" s="5">
        <v>437225383.31</v>
      </c>
      <c r="L14" s="5">
        <v>685745549.57000005</v>
      </c>
      <c r="M14" s="5">
        <v>685745380.98000002</v>
      </c>
      <c r="N14" s="5">
        <v>918878646.16999996</v>
      </c>
      <c r="O14" s="31">
        <f t="shared" si="0"/>
        <v>0.42133002872784669</v>
      </c>
      <c r="P14" s="5">
        <v>918878477.58000004</v>
      </c>
      <c r="Q14" s="31">
        <f t="shared" si="1"/>
        <v>0.42132995142489726</v>
      </c>
    </row>
    <row r="15" spans="1:17" ht="20.100000000000001" customHeight="1" x14ac:dyDescent="0.2">
      <c r="B15" s="21"/>
      <c r="C15" s="6"/>
      <c r="D15" s="3"/>
      <c r="E15" s="2">
        <v>8</v>
      </c>
      <c r="F15" s="7" t="s">
        <v>42</v>
      </c>
      <c r="G15" s="5">
        <v>40558000</v>
      </c>
      <c r="H15" s="5">
        <v>467300</v>
      </c>
      <c r="I15" s="5">
        <v>467300</v>
      </c>
      <c r="J15" s="5">
        <v>934600</v>
      </c>
      <c r="K15" s="5">
        <v>934600</v>
      </c>
      <c r="L15" s="5">
        <v>1401900</v>
      </c>
      <c r="M15" s="5">
        <v>1401900</v>
      </c>
      <c r="N15" s="5">
        <v>1869200</v>
      </c>
      <c r="O15" s="31">
        <f t="shared" si="0"/>
        <v>4.6087085161990234E-2</v>
      </c>
      <c r="P15" s="5">
        <v>1869200</v>
      </c>
      <c r="Q15" s="31">
        <f t="shared" si="1"/>
        <v>4.6087085161990234E-2</v>
      </c>
    </row>
    <row r="16" spans="1:17" ht="23.1" customHeight="1" x14ac:dyDescent="0.2">
      <c r="B16" s="20"/>
      <c r="C16" s="11">
        <v>2</v>
      </c>
      <c r="D16" s="50" t="s">
        <v>10</v>
      </c>
      <c r="E16" s="51"/>
      <c r="F16" s="52"/>
      <c r="G16" s="10">
        <f>SUM(G17:G25)</f>
        <v>1307811635</v>
      </c>
      <c r="H16" s="10">
        <f>SUM(H17:H25)</f>
        <v>19090571.68</v>
      </c>
      <c r="I16" s="10">
        <v>12384139.920000002</v>
      </c>
      <c r="J16" s="10">
        <v>221991694.53000003</v>
      </c>
      <c r="K16" s="10">
        <v>46571244.519999996</v>
      </c>
      <c r="L16" s="10">
        <v>374182686.67000002</v>
      </c>
      <c r="M16" s="10">
        <v>268567836.62</v>
      </c>
      <c r="N16" s="10">
        <f>SUM(N17:N25)</f>
        <v>409847323.98000002</v>
      </c>
      <c r="O16" s="30">
        <f t="shared" si="0"/>
        <v>0.31338406312618561</v>
      </c>
      <c r="P16" s="10">
        <f>SUM(P17:P25)</f>
        <v>304232473.92999995</v>
      </c>
      <c r="Q16" s="30">
        <f t="shared" si="1"/>
        <v>0.23262713512255911</v>
      </c>
    </row>
    <row r="17" spans="2:17" ht="20.100000000000001" customHeight="1" x14ac:dyDescent="0.2">
      <c r="B17" s="21"/>
      <c r="C17" s="6"/>
      <c r="D17" s="3"/>
      <c r="E17" s="2">
        <v>1</v>
      </c>
      <c r="F17" s="7" t="s">
        <v>11</v>
      </c>
      <c r="G17" s="5">
        <v>29000000</v>
      </c>
      <c r="H17" s="5">
        <v>1114850.75</v>
      </c>
      <c r="I17" s="5">
        <v>1114850.75</v>
      </c>
      <c r="J17" s="5">
        <v>114810164.15000001</v>
      </c>
      <c r="K17" s="5">
        <v>9195314.1500000004</v>
      </c>
      <c r="L17" s="5">
        <v>118165973.15000001</v>
      </c>
      <c r="M17" s="5">
        <v>12551123.15</v>
      </c>
      <c r="N17" s="5">
        <v>122894103.47</v>
      </c>
      <c r="O17" s="31">
        <f t="shared" si="0"/>
        <v>4.2377277058620688</v>
      </c>
      <c r="P17" s="5">
        <v>17279253.469999999</v>
      </c>
      <c r="Q17" s="31">
        <f t="shared" si="1"/>
        <v>0.59583632655172414</v>
      </c>
    </row>
    <row r="18" spans="2:17" ht="20.100000000000001" customHeight="1" x14ac:dyDescent="0.2">
      <c r="B18" s="21"/>
      <c r="C18" s="6"/>
      <c r="D18" s="3"/>
      <c r="E18" s="2">
        <v>2</v>
      </c>
      <c r="F18" s="7" t="s">
        <v>12</v>
      </c>
      <c r="G18" s="5">
        <v>143985050</v>
      </c>
      <c r="H18" s="5">
        <v>0</v>
      </c>
      <c r="I18" s="5">
        <v>0</v>
      </c>
      <c r="J18" s="5">
        <v>69403</v>
      </c>
      <c r="K18" s="5">
        <v>69403</v>
      </c>
      <c r="L18" s="5">
        <v>363344</v>
      </c>
      <c r="M18" s="5">
        <v>363344</v>
      </c>
      <c r="N18" s="5">
        <v>3879754.27</v>
      </c>
      <c r="O18" s="31">
        <f t="shared" si="0"/>
        <v>2.6945535456632478E-2</v>
      </c>
      <c r="P18" s="5">
        <v>3879754.27</v>
      </c>
      <c r="Q18" s="31">
        <f t="shared" si="1"/>
        <v>2.6945535456632478E-2</v>
      </c>
    </row>
    <row r="19" spans="2:17" ht="20.100000000000001" customHeight="1" x14ac:dyDescent="0.2">
      <c r="B19" s="21"/>
      <c r="C19" s="6"/>
      <c r="D19" s="3"/>
      <c r="E19" s="2">
        <v>3</v>
      </c>
      <c r="F19" s="7" t="s">
        <v>13</v>
      </c>
      <c r="G19" s="5">
        <v>181396000</v>
      </c>
      <c r="H19" s="5">
        <v>4185946.3</v>
      </c>
      <c r="I19" s="5">
        <v>2988480</v>
      </c>
      <c r="J19" s="5">
        <v>4337188.59</v>
      </c>
      <c r="K19" s="5">
        <v>4337188.59</v>
      </c>
      <c r="L19" s="5">
        <v>129264362.27</v>
      </c>
      <c r="M19" s="5">
        <v>129264362.27</v>
      </c>
      <c r="N19" s="5">
        <v>129444787.27</v>
      </c>
      <c r="O19" s="31">
        <f t="shared" si="0"/>
        <v>0.71360331688681111</v>
      </c>
      <c r="P19" s="5">
        <v>129444787.27</v>
      </c>
      <c r="Q19" s="31">
        <f t="shared" si="1"/>
        <v>0.71360331688681111</v>
      </c>
    </row>
    <row r="20" spans="2:17" ht="20.100000000000001" customHeight="1" x14ac:dyDescent="0.2">
      <c r="B20" s="21"/>
      <c r="C20" s="6"/>
      <c r="D20" s="3"/>
      <c r="E20" s="2">
        <v>4</v>
      </c>
      <c r="F20" s="7" t="s">
        <v>36</v>
      </c>
      <c r="G20" s="5">
        <v>500000</v>
      </c>
      <c r="H20">
        <v>0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>
        <v>1089345</v>
      </c>
      <c r="O20" s="31">
        <f t="shared" si="0"/>
        <v>2.17869</v>
      </c>
      <c r="P20">
        <v>1089345</v>
      </c>
      <c r="Q20" s="31">
        <f t="shared" si="1"/>
        <v>2.17869</v>
      </c>
    </row>
    <row r="21" spans="2:17" ht="20.100000000000001" customHeight="1" x14ac:dyDescent="0.2">
      <c r="B21" s="21"/>
      <c r="C21" s="6"/>
      <c r="D21" s="3"/>
      <c r="E21" s="2">
        <v>5</v>
      </c>
      <c r="F21" s="7" t="s">
        <v>14</v>
      </c>
      <c r="G21" s="5">
        <v>125548000</v>
      </c>
      <c r="H21" s="5">
        <v>4601758.08</v>
      </c>
      <c r="I21" s="5">
        <v>683810.37</v>
      </c>
      <c r="J21" s="5">
        <v>5482852.79</v>
      </c>
      <c r="K21" s="5">
        <v>5482852.7800000003</v>
      </c>
      <c r="L21" s="5">
        <v>11842331.810000001</v>
      </c>
      <c r="M21" s="5">
        <v>11842331.800000001</v>
      </c>
      <c r="N21" s="5">
        <v>15937441.469999999</v>
      </c>
      <c r="O21" s="31">
        <f t="shared" si="0"/>
        <v>0.12694301358842833</v>
      </c>
      <c r="P21" s="5">
        <v>15937441.459999999</v>
      </c>
      <c r="Q21" s="31">
        <f t="shared" si="1"/>
        <v>0.12694301350877751</v>
      </c>
    </row>
    <row r="22" spans="2:17" ht="20.100000000000001" customHeight="1" x14ac:dyDescent="0.2">
      <c r="B22" s="21"/>
      <c r="C22" s="6"/>
      <c r="D22" s="3"/>
      <c r="E22" s="2">
        <v>6</v>
      </c>
      <c r="F22" s="7" t="s">
        <v>15</v>
      </c>
      <c r="G22" s="5">
        <v>25753000</v>
      </c>
      <c r="H22" s="5">
        <v>5800</v>
      </c>
      <c r="I22" s="5">
        <v>5800</v>
      </c>
      <c r="J22" s="5">
        <v>489260</v>
      </c>
      <c r="K22" s="5">
        <v>489260</v>
      </c>
      <c r="L22" s="5">
        <v>1300444.3</v>
      </c>
      <c r="M22" s="5">
        <v>1300444.3</v>
      </c>
      <c r="N22" s="5">
        <v>1969271.1</v>
      </c>
      <c r="O22" s="31">
        <f t="shared" si="0"/>
        <v>7.6467638721702327E-2</v>
      </c>
      <c r="P22" s="5">
        <v>1969271.1</v>
      </c>
      <c r="Q22" s="31">
        <f t="shared" si="1"/>
        <v>7.6467638721702327E-2</v>
      </c>
    </row>
    <row r="23" spans="2:17" ht="20.100000000000001" customHeight="1" x14ac:dyDescent="0.2">
      <c r="B23" s="21"/>
      <c r="C23" s="6"/>
      <c r="D23" s="3"/>
      <c r="E23" s="2">
        <v>7</v>
      </c>
      <c r="F23" s="7" t="s">
        <v>16</v>
      </c>
      <c r="G23" s="5">
        <v>2500000</v>
      </c>
      <c r="H23" s="5">
        <v>368254.9</v>
      </c>
      <c r="I23" s="5">
        <v>368254.9</v>
      </c>
      <c r="J23" s="5">
        <v>1839522.5899999999</v>
      </c>
      <c r="K23" s="5">
        <v>1839522.5899999999</v>
      </c>
      <c r="L23" s="5">
        <v>2680305.19</v>
      </c>
      <c r="M23" s="5">
        <v>2680305.19</v>
      </c>
      <c r="N23" s="5">
        <v>3642530.2</v>
      </c>
      <c r="O23" s="31">
        <f t="shared" si="0"/>
        <v>1.4570120800000002</v>
      </c>
      <c r="P23" s="5">
        <v>3642530.2</v>
      </c>
      <c r="Q23" s="31">
        <f t="shared" si="1"/>
        <v>1.4570120800000002</v>
      </c>
    </row>
    <row r="24" spans="2:17" ht="20.100000000000001" customHeight="1" x14ac:dyDescent="0.2">
      <c r="B24" s="21"/>
      <c r="C24" s="6"/>
      <c r="D24" s="3"/>
      <c r="E24" s="2">
        <v>8</v>
      </c>
      <c r="F24" s="7" t="s">
        <v>37</v>
      </c>
      <c r="G24" s="5">
        <v>100000</v>
      </c>
      <c r="H24" s="5">
        <v>14500</v>
      </c>
      <c r="I24" s="5">
        <v>14500</v>
      </c>
      <c r="J24" s="5">
        <v>14500</v>
      </c>
      <c r="K24" s="5">
        <v>14500</v>
      </c>
      <c r="L24" s="5">
        <v>39500</v>
      </c>
      <c r="M24" s="5">
        <v>39500</v>
      </c>
      <c r="N24" s="5">
        <v>58095.5</v>
      </c>
      <c r="O24" s="31">
        <f t="shared" si="0"/>
        <v>0.580955</v>
      </c>
      <c r="P24" s="5">
        <v>58095.5</v>
      </c>
      <c r="Q24" s="31">
        <f t="shared" si="1"/>
        <v>0.580955</v>
      </c>
    </row>
    <row r="25" spans="2:17" ht="20.100000000000001" customHeight="1" x14ac:dyDescent="0.2">
      <c r="B25" s="21"/>
      <c r="C25" s="6"/>
      <c r="D25" s="3"/>
      <c r="E25" s="2">
        <v>9</v>
      </c>
      <c r="F25" s="7" t="s">
        <v>17</v>
      </c>
      <c r="G25" s="5">
        <v>799029585</v>
      </c>
      <c r="H25" s="5">
        <v>8799461.6500000004</v>
      </c>
      <c r="I25" s="5">
        <v>7208443.9000000004</v>
      </c>
      <c r="J25" s="5">
        <v>94948803.409999996</v>
      </c>
      <c r="K25" s="5">
        <v>25143203.409999996</v>
      </c>
      <c r="L25" s="5">
        <v>110526425.95</v>
      </c>
      <c r="M25" s="5">
        <v>110526425.91000001</v>
      </c>
      <c r="N25" s="5">
        <v>130931995.7</v>
      </c>
      <c r="O25" s="31">
        <f t="shared" si="0"/>
        <v>0.16386376444371581</v>
      </c>
      <c r="P25" s="5">
        <v>130931995.66</v>
      </c>
      <c r="Q25" s="31">
        <f t="shared" si="1"/>
        <v>0.16386376439365508</v>
      </c>
    </row>
    <row r="26" spans="2:17" ht="23.1" customHeight="1" x14ac:dyDescent="0.2">
      <c r="B26" s="20"/>
      <c r="C26" s="11">
        <v>3</v>
      </c>
      <c r="D26" s="50" t="s">
        <v>18</v>
      </c>
      <c r="E26" s="51"/>
      <c r="F26" s="52"/>
      <c r="G26" s="10">
        <f>SUM(G27:G34)</f>
        <v>7947752745</v>
      </c>
      <c r="H26" s="10">
        <f>SUM(H27:H34)</f>
        <v>1701797382.8400002</v>
      </c>
      <c r="I26" s="10">
        <v>345618150.14999992</v>
      </c>
      <c r="J26" s="10">
        <v>2650000420.1800003</v>
      </c>
      <c r="K26" s="10">
        <v>840069130.13000011</v>
      </c>
      <c r="L26" s="10">
        <v>4334086453.7699995</v>
      </c>
      <c r="M26" s="10">
        <v>1530701749.6800001</v>
      </c>
      <c r="N26" s="10">
        <f>SUM(N27:N34)</f>
        <v>5083944516.3200006</v>
      </c>
      <c r="O26" s="30">
        <f t="shared" ref="O26:O47" si="2">+N26/G26</f>
        <v>0.63967069427497658</v>
      </c>
      <c r="P26" s="10">
        <f>SUM(P27:P34)</f>
        <v>2402523265.98</v>
      </c>
      <c r="Q26" s="30">
        <f t="shared" ref="Q26:Q47" si="3">+P26/G26</f>
        <v>0.30228963369443623</v>
      </c>
    </row>
    <row r="27" spans="2:17" ht="20.100000000000001" customHeight="1" x14ac:dyDescent="0.2">
      <c r="B27" s="21"/>
      <c r="C27" s="6"/>
      <c r="D27" s="3"/>
      <c r="E27" s="2">
        <v>1</v>
      </c>
      <c r="F27" s="7" t="s">
        <v>19</v>
      </c>
      <c r="G27" s="5">
        <v>1575036356</v>
      </c>
      <c r="H27" s="5">
        <v>239065817.72999999</v>
      </c>
      <c r="I27" s="5">
        <v>121036643.13999999</v>
      </c>
      <c r="J27" s="5">
        <v>321817141.51999998</v>
      </c>
      <c r="K27" s="5">
        <v>281840328.55000001</v>
      </c>
      <c r="L27" s="5">
        <v>774740316.10000002</v>
      </c>
      <c r="M27" s="5">
        <v>432376772.08999997</v>
      </c>
      <c r="N27" s="5">
        <v>938796073.68000007</v>
      </c>
      <c r="O27" s="31">
        <f t="shared" si="2"/>
        <v>0.59604724049938063</v>
      </c>
      <c r="P27" s="5">
        <v>692032972.63</v>
      </c>
      <c r="Q27" s="31">
        <f t="shared" si="3"/>
        <v>0.43937587217828006</v>
      </c>
    </row>
    <row r="28" spans="2:17" ht="20.100000000000001" customHeight="1" x14ac:dyDescent="0.2">
      <c r="B28" s="21"/>
      <c r="C28" s="6"/>
      <c r="D28" s="3"/>
      <c r="E28" s="2">
        <v>2</v>
      </c>
      <c r="F28" s="7" t="s">
        <v>20</v>
      </c>
      <c r="G28" s="5">
        <v>3794783258</v>
      </c>
      <c r="H28" s="5">
        <v>1277110451.27</v>
      </c>
      <c r="I28" s="5">
        <v>158338910.95999998</v>
      </c>
      <c r="J28" s="5">
        <v>1953671843.2900002</v>
      </c>
      <c r="K28" s="5">
        <v>383529003.52000004</v>
      </c>
      <c r="L28" s="5">
        <v>2926230416.0299997</v>
      </c>
      <c r="M28" s="5">
        <v>662198673.88</v>
      </c>
      <c r="N28" s="5">
        <v>3207510589.9200001</v>
      </c>
      <c r="O28" s="31">
        <f t="shared" si="2"/>
        <v>0.84524210523962418</v>
      </c>
      <c r="P28" s="5">
        <v>965103408.19000006</v>
      </c>
      <c r="Q28" s="31">
        <f t="shared" si="3"/>
        <v>0.2543237235368872</v>
      </c>
    </row>
    <row r="29" spans="2:17" ht="20.100000000000001" customHeight="1" x14ac:dyDescent="0.2">
      <c r="B29" s="21"/>
      <c r="C29" s="6"/>
      <c r="D29" s="3"/>
      <c r="E29" s="2">
        <v>3</v>
      </c>
      <c r="F29" s="7" t="s">
        <v>21</v>
      </c>
      <c r="G29" s="5">
        <v>880098270</v>
      </c>
      <c r="H29" s="5">
        <v>53216858.899999999</v>
      </c>
      <c r="I29" s="5">
        <v>11945351.27</v>
      </c>
      <c r="J29" s="5">
        <v>157097614.88999999</v>
      </c>
      <c r="K29" s="5">
        <v>27524987.739999998</v>
      </c>
      <c r="L29" s="5">
        <v>169024016.67999998</v>
      </c>
      <c r="M29" s="5">
        <v>47997490.009999998</v>
      </c>
      <c r="N29" s="5">
        <v>183886971.46000001</v>
      </c>
      <c r="O29" s="31">
        <f t="shared" si="2"/>
        <v>0.20893913523997726</v>
      </c>
      <c r="P29" s="5">
        <v>61361007.159999996</v>
      </c>
      <c r="Q29" s="31">
        <f t="shared" si="3"/>
        <v>6.9720631492662735E-2</v>
      </c>
    </row>
    <row r="30" spans="2:17" ht="20.100000000000001" customHeight="1" x14ac:dyDescent="0.2">
      <c r="B30" s="21"/>
      <c r="C30" s="6"/>
      <c r="D30" s="3"/>
      <c r="E30" s="2">
        <v>4</v>
      </c>
      <c r="F30" s="7" t="s">
        <v>22</v>
      </c>
      <c r="G30" s="5">
        <v>260127618</v>
      </c>
      <c r="H30" s="5">
        <v>29063307.129999999</v>
      </c>
      <c r="I30" s="5">
        <v>16695307.129999999</v>
      </c>
      <c r="J30" s="5">
        <v>53667341.720000006</v>
      </c>
      <c r="K30" s="5">
        <v>49167341.720000006</v>
      </c>
      <c r="L30" s="5">
        <v>121579012.73999999</v>
      </c>
      <c r="M30" s="5">
        <v>100988484.23999999</v>
      </c>
      <c r="N30" s="5">
        <v>138523442.52000001</v>
      </c>
      <c r="O30" s="31">
        <f t="shared" si="2"/>
        <v>0.53252108939851217</v>
      </c>
      <c r="P30" s="5">
        <v>118382914.02000001</v>
      </c>
      <c r="Q30" s="31">
        <f t="shared" si="3"/>
        <v>0.45509552169120315</v>
      </c>
    </row>
    <row r="31" spans="2:17" ht="20.100000000000001" customHeight="1" x14ac:dyDescent="0.2">
      <c r="B31" s="21"/>
      <c r="C31" s="6"/>
      <c r="D31" s="3"/>
      <c r="E31" s="2">
        <v>5</v>
      </c>
      <c r="F31" s="7" t="s">
        <v>23</v>
      </c>
      <c r="G31" s="5">
        <v>183143817</v>
      </c>
      <c r="H31" s="5">
        <v>4610763.38</v>
      </c>
      <c r="I31" s="5">
        <v>4610763.38</v>
      </c>
      <c r="J31" s="5">
        <v>9778308.0099999998</v>
      </c>
      <c r="K31" s="5">
        <v>9778308.0099999998</v>
      </c>
      <c r="L31" s="5">
        <v>13511614.25</v>
      </c>
      <c r="M31" s="5">
        <v>13511614.25</v>
      </c>
      <c r="N31" s="5">
        <v>21794744.32</v>
      </c>
      <c r="O31" s="31">
        <f t="shared" si="2"/>
        <v>0.1190034404492072</v>
      </c>
      <c r="P31" s="5">
        <v>21794744.32</v>
      </c>
      <c r="Q31" s="31">
        <f t="shared" si="3"/>
        <v>0.1190034404492072</v>
      </c>
    </row>
    <row r="32" spans="2:17" ht="20.100000000000001" customHeight="1" x14ac:dyDescent="0.2">
      <c r="B32" s="21"/>
      <c r="C32" s="6"/>
      <c r="D32" s="3"/>
      <c r="E32" s="2">
        <v>7</v>
      </c>
      <c r="F32" s="7" t="s">
        <v>24</v>
      </c>
      <c r="G32" s="5">
        <v>732243345</v>
      </c>
      <c r="H32" s="5">
        <v>15923737.32</v>
      </c>
      <c r="I32" s="5">
        <v>15923737.32</v>
      </c>
      <c r="J32" s="5">
        <v>44114778.710000001</v>
      </c>
      <c r="K32" s="5">
        <v>44114778.710000001</v>
      </c>
      <c r="L32" s="5">
        <v>207877530.72999999</v>
      </c>
      <c r="M32" s="5">
        <v>207877530.72999999</v>
      </c>
      <c r="N32" s="5">
        <v>347915016.72000003</v>
      </c>
      <c r="O32" s="31">
        <f t="shared" si="2"/>
        <v>0.47513578524909644</v>
      </c>
      <c r="P32" s="5">
        <v>347915016.72000003</v>
      </c>
      <c r="Q32" s="31">
        <f t="shared" si="3"/>
        <v>0.47513578524909644</v>
      </c>
    </row>
    <row r="33" spans="2:17" ht="20.100000000000001" customHeight="1" x14ac:dyDescent="0.2">
      <c r="B33" s="21"/>
      <c r="C33" s="6"/>
      <c r="D33" s="3"/>
      <c r="E33" s="2">
        <v>8</v>
      </c>
      <c r="F33" s="7" t="s">
        <v>25</v>
      </c>
      <c r="G33" s="5">
        <v>338093313</v>
      </c>
      <c r="H33" s="5">
        <v>11683337.07</v>
      </c>
      <c r="I33" s="5">
        <v>11683337.07</v>
      </c>
      <c r="J33" s="5">
        <v>37320318.450000003</v>
      </c>
      <c r="K33" s="5">
        <v>37320318.450000003</v>
      </c>
      <c r="L33" s="5">
        <v>41597521.520000003</v>
      </c>
      <c r="M33" s="5">
        <v>41597521.520000003</v>
      </c>
      <c r="N33" s="5">
        <v>165044624.04999998</v>
      </c>
      <c r="O33" s="31">
        <f t="shared" si="2"/>
        <v>0.48816293521309601</v>
      </c>
      <c r="P33" s="5">
        <v>165044624.04999998</v>
      </c>
      <c r="Q33" s="31">
        <f t="shared" si="3"/>
        <v>0.48816293521309601</v>
      </c>
    </row>
    <row r="34" spans="2:17" ht="20.100000000000001" customHeight="1" x14ac:dyDescent="0.2">
      <c r="B34" s="21"/>
      <c r="C34" s="6"/>
      <c r="D34" s="3"/>
      <c r="E34" s="2">
        <v>9</v>
      </c>
      <c r="F34" s="7" t="s">
        <v>26</v>
      </c>
      <c r="G34" s="5">
        <v>184226768</v>
      </c>
      <c r="H34" s="5">
        <v>71123110.040000007</v>
      </c>
      <c r="I34" s="5">
        <v>5384099.8799999999</v>
      </c>
      <c r="J34" s="5">
        <v>72533073.590000004</v>
      </c>
      <c r="K34" s="5">
        <v>6794063.4299999997</v>
      </c>
      <c r="L34" s="5">
        <v>79526025.719999999</v>
      </c>
      <c r="M34" s="5">
        <v>24153662.959999997</v>
      </c>
      <c r="N34" s="5">
        <v>80473053.650000006</v>
      </c>
      <c r="O34" s="31">
        <f t="shared" si="2"/>
        <v>0.43681520619196884</v>
      </c>
      <c r="P34" s="5">
        <v>30888578.890000001</v>
      </c>
      <c r="Q34" s="31">
        <f t="shared" si="3"/>
        <v>0.16766607385741034</v>
      </c>
    </row>
    <row r="35" spans="2:17" ht="20.100000000000001" customHeight="1" x14ac:dyDescent="0.2">
      <c r="B35" s="44"/>
      <c r="C35" s="35">
        <v>4</v>
      </c>
      <c r="D35" s="34"/>
      <c r="E35" s="59" t="s">
        <v>35</v>
      </c>
      <c r="F35" s="60"/>
      <c r="G35" s="36">
        <f>+G39+G36+G37+G38</f>
        <v>7436117584</v>
      </c>
      <c r="H35" s="36">
        <f>+H39+H36+H37+H38</f>
        <v>116886683.86</v>
      </c>
      <c r="I35" s="36">
        <v>109589340.23</v>
      </c>
      <c r="J35" s="36">
        <v>147591508.69999999</v>
      </c>
      <c r="K35" s="36">
        <v>147542509.75</v>
      </c>
      <c r="L35" s="36">
        <v>331304542.83000004</v>
      </c>
      <c r="M35" s="36">
        <v>152492153.38</v>
      </c>
      <c r="N35" s="36">
        <f>+N39+N36+N37+N38</f>
        <v>670329381.23000002</v>
      </c>
      <c r="O35" s="42">
        <f t="shared" si="2"/>
        <v>9.0145075526013904E-2</v>
      </c>
      <c r="P35" s="36">
        <f>+P39+P36+P37+P38</f>
        <v>500709060.78000003</v>
      </c>
      <c r="Q35" s="43">
        <f t="shared" si="3"/>
        <v>6.7334742239331433E-2</v>
      </c>
    </row>
    <row r="36" spans="2:17" ht="20.100000000000001" customHeight="1" x14ac:dyDescent="0.2">
      <c r="B36" s="45"/>
      <c r="C36" s="37"/>
      <c r="D36" s="3"/>
      <c r="E36" s="4">
        <v>2</v>
      </c>
      <c r="F36" s="38" t="s">
        <v>27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5">
        <v>0</v>
      </c>
      <c r="O36" s="39" t="s">
        <v>43</v>
      </c>
      <c r="P36" s="47">
        <v>0</v>
      </c>
      <c r="Q36" s="39" t="s">
        <v>43</v>
      </c>
    </row>
    <row r="37" spans="2:17" ht="20.100000000000001" customHeight="1" x14ac:dyDescent="0.2">
      <c r="B37" s="45"/>
      <c r="C37" s="37"/>
      <c r="D37" s="3"/>
      <c r="E37" s="4">
        <v>3</v>
      </c>
      <c r="F37" s="38" t="s">
        <v>28</v>
      </c>
      <c r="G37" s="5">
        <v>5777618912</v>
      </c>
      <c r="H37" s="5">
        <v>109589340.23</v>
      </c>
      <c r="I37" s="5">
        <v>109589340.23</v>
      </c>
      <c r="J37" s="5">
        <v>130533007.77</v>
      </c>
      <c r="K37" s="5">
        <v>130533007.77</v>
      </c>
      <c r="L37" s="5">
        <v>135482651.40000001</v>
      </c>
      <c r="M37" s="5">
        <v>135482651.40000001</v>
      </c>
      <c r="N37" s="5">
        <v>424493281.05000001</v>
      </c>
      <c r="O37" s="31">
        <f t="shared" si="2"/>
        <v>7.3472011137379778E-2</v>
      </c>
      <c r="P37" s="5">
        <v>424493281.05000001</v>
      </c>
      <c r="Q37" s="31">
        <f t="shared" si="3"/>
        <v>7.3472011137379778E-2</v>
      </c>
    </row>
    <row r="38" spans="2:17" ht="20.100000000000001" customHeight="1" x14ac:dyDescent="0.2">
      <c r="B38" s="45"/>
      <c r="C38" s="37"/>
      <c r="D38" s="3"/>
      <c r="E38" s="4">
        <v>5</v>
      </c>
      <c r="F38" s="38" t="s">
        <v>38</v>
      </c>
      <c r="G38" s="5">
        <v>410523</v>
      </c>
      <c r="H38" s="5">
        <v>0</v>
      </c>
      <c r="I38" s="5">
        <v>0</v>
      </c>
      <c r="J38" s="5">
        <v>0</v>
      </c>
      <c r="K38" s="5">
        <v>0</v>
      </c>
      <c r="L38" s="5">
        <v>0</v>
      </c>
      <c r="M38" s="5">
        <v>0</v>
      </c>
      <c r="N38" s="5">
        <v>0</v>
      </c>
      <c r="O38" s="31">
        <f t="shared" si="2"/>
        <v>0</v>
      </c>
      <c r="P38" s="5">
        <v>0</v>
      </c>
      <c r="Q38" s="31">
        <f t="shared" si="3"/>
        <v>0</v>
      </c>
    </row>
    <row r="39" spans="2:17" ht="20.100000000000001" customHeight="1" x14ac:dyDescent="0.2">
      <c r="B39" s="46"/>
      <c r="C39" s="6"/>
      <c r="D39" s="3"/>
      <c r="E39" s="3">
        <v>8</v>
      </c>
      <c r="F39" s="7" t="s">
        <v>32</v>
      </c>
      <c r="G39" s="5">
        <v>1658088149</v>
      </c>
      <c r="H39" s="5">
        <v>7297343.6299999999</v>
      </c>
      <c r="I39" s="5">
        <v>0</v>
      </c>
      <c r="J39" s="5">
        <v>17058500.93</v>
      </c>
      <c r="K39" s="5">
        <v>17009501.98</v>
      </c>
      <c r="L39" s="5">
        <v>195821891.43000001</v>
      </c>
      <c r="M39" s="5">
        <v>17009501.98</v>
      </c>
      <c r="N39" s="5">
        <v>245836100.18000001</v>
      </c>
      <c r="O39" s="40">
        <f t="shared" si="2"/>
        <v>0.14826479540805163</v>
      </c>
      <c r="P39" s="41">
        <v>76215779.730000004</v>
      </c>
      <c r="Q39" s="40">
        <f t="shared" si="3"/>
        <v>4.5966060233869996E-2</v>
      </c>
    </row>
    <row r="40" spans="2:17" ht="23.1" customHeight="1" x14ac:dyDescent="0.2">
      <c r="B40" s="20"/>
      <c r="C40" s="11">
        <v>5</v>
      </c>
      <c r="D40" s="50" t="s">
        <v>29</v>
      </c>
      <c r="E40" s="51"/>
      <c r="F40" s="52"/>
      <c r="G40" s="10">
        <f>+G41</f>
        <v>30328243</v>
      </c>
      <c r="H40" s="10">
        <f>+H41</f>
        <v>259648</v>
      </c>
      <c r="I40" s="10">
        <v>259648</v>
      </c>
      <c r="J40" s="10">
        <v>619648</v>
      </c>
      <c r="K40" s="10">
        <v>619648</v>
      </c>
      <c r="L40" s="10">
        <v>939648</v>
      </c>
      <c r="M40" s="10">
        <v>939648</v>
      </c>
      <c r="N40" s="10">
        <f>+N41</f>
        <v>959213</v>
      </c>
      <c r="O40" s="30">
        <f t="shared" si="2"/>
        <v>3.1627714140908196E-2</v>
      </c>
      <c r="P40" s="10">
        <f>+P41</f>
        <v>959213</v>
      </c>
      <c r="Q40" s="30">
        <f t="shared" si="3"/>
        <v>3.1627714140908196E-2</v>
      </c>
    </row>
    <row r="41" spans="2:17" ht="20.100000000000001" customHeight="1" x14ac:dyDescent="0.2">
      <c r="B41" s="21"/>
      <c r="C41" s="6"/>
      <c r="D41" s="3"/>
      <c r="E41" s="2">
        <v>1</v>
      </c>
      <c r="F41" s="7" t="s">
        <v>30</v>
      </c>
      <c r="G41" s="5">
        <v>30328243</v>
      </c>
      <c r="H41" s="5">
        <v>259648</v>
      </c>
      <c r="I41" s="5">
        <v>259648</v>
      </c>
      <c r="J41" s="5">
        <v>619648</v>
      </c>
      <c r="K41" s="5">
        <v>619648</v>
      </c>
      <c r="L41" s="5">
        <v>939648</v>
      </c>
      <c r="M41" s="5">
        <v>939648</v>
      </c>
      <c r="N41" s="5">
        <v>959213</v>
      </c>
      <c r="O41" s="31">
        <f t="shared" si="2"/>
        <v>3.1627714140908196E-2</v>
      </c>
      <c r="P41" s="5">
        <v>959213</v>
      </c>
      <c r="Q41" s="31">
        <f t="shared" si="3"/>
        <v>3.1627714140908196E-2</v>
      </c>
    </row>
    <row r="42" spans="2:17" ht="23.1" customHeight="1" x14ac:dyDescent="0.2">
      <c r="B42" s="19">
        <v>3</v>
      </c>
      <c r="C42" s="9"/>
      <c r="D42" s="53" t="s">
        <v>31</v>
      </c>
      <c r="E42" s="54"/>
      <c r="F42" s="55"/>
      <c r="G42" s="8">
        <f>+G43+G46</f>
        <v>1671823756</v>
      </c>
      <c r="H42" s="8">
        <f>+H43+H46</f>
        <v>121476494.3</v>
      </c>
      <c r="I42" s="8">
        <v>121476494.3</v>
      </c>
      <c r="J42" s="8">
        <v>121476494.3</v>
      </c>
      <c r="K42" s="8">
        <v>121476494.3</v>
      </c>
      <c r="L42" s="8">
        <v>330609546.02000004</v>
      </c>
      <c r="M42" s="8">
        <v>330609546.02000004</v>
      </c>
      <c r="N42" s="8">
        <f>+N43+N46</f>
        <v>436153925.19999999</v>
      </c>
      <c r="O42" s="29">
        <f t="shared" si="2"/>
        <v>0.26088511042787216</v>
      </c>
      <c r="P42" s="8">
        <f>+P43+P46</f>
        <v>436153925.19999999</v>
      </c>
      <c r="Q42" s="29">
        <f t="shared" si="3"/>
        <v>0.26088511042787216</v>
      </c>
    </row>
    <row r="43" spans="2:17" ht="23.1" customHeight="1" x14ac:dyDescent="0.2">
      <c r="B43" s="20"/>
      <c r="C43" s="11">
        <v>1</v>
      </c>
      <c r="D43" s="50" t="s">
        <v>6</v>
      </c>
      <c r="E43" s="51"/>
      <c r="F43" s="52"/>
      <c r="G43" s="10">
        <f>SUM(G44:G45)</f>
        <v>1671765756</v>
      </c>
      <c r="H43" s="10">
        <f>SUM(H44:H45)</f>
        <v>121472800.61</v>
      </c>
      <c r="I43" s="10">
        <v>121472800.61</v>
      </c>
      <c r="J43" s="10">
        <v>121472800.61</v>
      </c>
      <c r="K43" s="10">
        <v>121472800.61</v>
      </c>
      <c r="L43" s="10">
        <v>330595465.04000002</v>
      </c>
      <c r="M43" s="10">
        <v>330595465.04000002</v>
      </c>
      <c r="N43" s="10">
        <f>SUM(N44:N45)</f>
        <v>436132815.94</v>
      </c>
      <c r="O43" s="30">
        <f t="shared" si="2"/>
        <v>0.26088153461375241</v>
      </c>
      <c r="P43" s="10">
        <f>SUM(P44:P45)</f>
        <v>436132815.94</v>
      </c>
      <c r="Q43" s="30">
        <f t="shared" si="3"/>
        <v>0.26088153461375241</v>
      </c>
    </row>
    <row r="44" spans="2:17" ht="20.100000000000001" customHeight="1" x14ac:dyDescent="0.2">
      <c r="B44" s="21"/>
      <c r="C44" s="6"/>
      <c r="D44" s="3" t="s">
        <v>6</v>
      </c>
      <c r="E44" s="2">
        <v>1</v>
      </c>
      <c r="F44" s="7" t="s">
        <v>7</v>
      </c>
      <c r="G44" s="5">
        <v>1665129632</v>
      </c>
      <c r="H44" s="5">
        <v>120956495.51000001</v>
      </c>
      <c r="I44" s="5">
        <v>120956495.51000001</v>
      </c>
      <c r="J44" s="5">
        <v>120956495.51000001</v>
      </c>
      <c r="K44" s="5">
        <v>120956495.51000001</v>
      </c>
      <c r="L44" s="5">
        <v>329177679.85000002</v>
      </c>
      <c r="M44" s="5">
        <v>329177679.85000002</v>
      </c>
      <c r="N44" s="5">
        <v>434254526.11000001</v>
      </c>
      <c r="O44" s="31">
        <f t="shared" si="2"/>
        <v>0.26079322460222726</v>
      </c>
      <c r="P44" s="5">
        <v>434254526.11000001</v>
      </c>
      <c r="Q44" s="31">
        <f t="shared" si="3"/>
        <v>0.26079322460222726</v>
      </c>
    </row>
    <row r="45" spans="2:17" ht="20.100000000000001" customHeight="1" x14ac:dyDescent="0.2">
      <c r="B45" s="21"/>
      <c r="C45" s="6"/>
      <c r="D45" s="3"/>
      <c r="E45" s="2">
        <v>5</v>
      </c>
      <c r="F45" s="7" t="s">
        <v>9</v>
      </c>
      <c r="G45" s="5">
        <v>6636124</v>
      </c>
      <c r="H45" s="5">
        <v>516305.1</v>
      </c>
      <c r="I45" s="5">
        <v>516305.1</v>
      </c>
      <c r="J45" s="5">
        <v>516305.1</v>
      </c>
      <c r="K45" s="5">
        <v>516305.1</v>
      </c>
      <c r="L45" s="5">
        <v>1417785.19</v>
      </c>
      <c r="M45" s="5">
        <v>1417785.19</v>
      </c>
      <c r="N45" s="5">
        <v>1878289.83</v>
      </c>
      <c r="O45" s="31">
        <f t="shared" si="2"/>
        <v>0.28304019484867976</v>
      </c>
      <c r="P45" s="5">
        <v>1878289.83</v>
      </c>
      <c r="Q45" s="31">
        <f t="shared" si="3"/>
        <v>0.28304019484867976</v>
      </c>
    </row>
    <row r="46" spans="2:17" ht="23.1" customHeight="1" x14ac:dyDescent="0.2">
      <c r="B46" s="20"/>
      <c r="C46" s="11">
        <v>3</v>
      </c>
      <c r="D46" s="50" t="s">
        <v>18</v>
      </c>
      <c r="E46" s="51"/>
      <c r="F46" s="52"/>
      <c r="G46" s="10">
        <f>+G47</f>
        <v>58000</v>
      </c>
      <c r="H46" s="10">
        <f>+H47</f>
        <v>3693.69</v>
      </c>
      <c r="I46" s="10">
        <v>3693.69</v>
      </c>
      <c r="J46" s="10">
        <v>3693.69</v>
      </c>
      <c r="K46" s="10">
        <v>3693.69</v>
      </c>
      <c r="L46" s="10">
        <v>14080.98</v>
      </c>
      <c r="M46" s="10">
        <v>14080.98</v>
      </c>
      <c r="N46" s="10">
        <f>+N47</f>
        <v>21109.26</v>
      </c>
      <c r="O46" s="30">
        <f t="shared" si="2"/>
        <v>0.36395275862068965</v>
      </c>
      <c r="P46" s="10">
        <f>+P47</f>
        <v>21109.26</v>
      </c>
      <c r="Q46" s="30">
        <f t="shared" si="3"/>
        <v>0.36395275862068965</v>
      </c>
    </row>
    <row r="47" spans="2:17" ht="20.100000000000001" customHeight="1" x14ac:dyDescent="0.2">
      <c r="B47" s="21"/>
      <c r="C47" s="6"/>
      <c r="D47" s="3"/>
      <c r="E47" s="2">
        <v>5</v>
      </c>
      <c r="F47" s="7" t="s">
        <v>23</v>
      </c>
      <c r="G47" s="5">
        <v>58000</v>
      </c>
      <c r="H47" s="5">
        <v>3693.69</v>
      </c>
      <c r="I47" s="5">
        <v>3693.69</v>
      </c>
      <c r="J47" s="5">
        <v>3693.69</v>
      </c>
      <c r="K47" s="5">
        <v>3693.69</v>
      </c>
      <c r="L47" s="5">
        <v>14080.98</v>
      </c>
      <c r="M47" s="5">
        <v>14080.98</v>
      </c>
      <c r="N47" s="5">
        <v>21109.26</v>
      </c>
      <c r="O47" s="31">
        <f t="shared" si="2"/>
        <v>0.36395275862068965</v>
      </c>
      <c r="P47" s="5">
        <v>21109.26</v>
      </c>
      <c r="Q47" s="31">
        <f t="shared" si="3"/>
        <v>0.36395275862068965</v>
      </c>
    </row>
    <row r="48" spans="2:17" ht="23.1" customHeight="1" thickBot="1" x14ac:dyDescent="0.25">
      <c r="B48" s="22"/>
      <c r="C48" s="23"/>
      <c r="D48" s="24"/>
      <c r="E48" s="25"/>
      <c r="F48" s="26"/>
      <c r="G48" s="27"/>
      <c r="H48" s="27"/>
      <c r="I48" s="27"/>
      <c r="J48" s="27"/>
      <c r="K48" s="27"/>
      <c r="L48" s="27"/>
      <c r="M48" s="27"/>
      <c r="N48" s="27"/>
      <c r="O48" s="32"/>
      <c r="P48" s="27"/>
      <c r="Q48" s="32"/>
    </row>
    <row r="49" spans="7:13" ht="23.1" customHeight="1" x14ac:dyDescent="0.2">
      <c r="G49" s="33"/>
      <c r="H49" s="33"/>
      <c r="I49" s="33"/>
      <c r="J49" s="33"/>
      <c r="K49" s="33"/>
      <c r="L49" s="33"/>
      <c r="M49" s="33"/>
    </row>
    <row r="50" spans="7:13" ht="20.100000000000001" customHeight="1" x14ac:dyDescent="0.2">
      <c r="G50" s="48"/>
      <c r="H50" s="48"/>
      <c r="I50" s="48"/>
      <c r="J50" s="48"/>
      <c r="K50" s="48"/>
      <c r="L50" s="48"/>
      <c r="M50" s="48"/>
    </row>
    <row r="51" spans="7:13" ht="20.100000000000001" customHeight="1" x14ac:dyDescent="0.2">
      <c r="G51" s="33"/>
      <c r="H51" s="33"/>
      <c r="I51" s="33"/>
      <c r="J51" s="33"/>
      <c r="K51" s="33"/>
      <c r="L51" s="33"/>
      <c r="M51" s="33"/>
    </row>
    <row r="52" spans="7:13" ht="20.100000000000001" customHeight="1" x14ac:dyDescent="0.2">
      <c r="G52" s="33"/>
      <c r="H52" s="33"/>
      <c r="I52" s="33"/>
      <c r="J52" s="33"/>
      <c r="K52" s="33"/>
      <c r="L52" s="33"/>
      <c r="M52" s="33"/>
    </row>
    <row r="53" spans="7:13" ht="20.100000000000001" customHeight="1" x14ac:dyDescent="0.2">
      <c r="G53" s="33"/>
      <c r="H53" s="33"/>
      <c r="I53" s="33"/>
      <c r="J53" s="33"/>
      <c r="K53" s="33"/>
      <c r="L53" s="33"/>
      <c r="M53" s="33"/>
    </row>
    <row r="54" spans="7:13" ht="20.100000000000001" customHeight="1" x14ac:dyDescent="0.2"/>
  </sheetData>
  <mergeCells count="16">
    <mergeCell ref="A2:Q2"/>
    <mergeCell ref="B3:Q3"/>
    <mergeCell ref="E35:F35"/>
    <mergeCell ref="N7:Q7"/>
    <mergeCell ref="D16:F16"/>
    <mergeCell ref="H7:I7"/>
    <mergeCell ref="J7:K7"/>
    <mergeCell ref="L7:M7"/>
    <mergeCell ref="D46:F46"/>
    <mergeCell ref="D26:F26"/>
    <mergeCell ref="D40:F40"/>
    <mergeCell ref="D42:F42"/>
    <mergeCell ref="D43:F43"/>
    <mergeCell ref="E9:F9"/>
    <mergeCell ref="D10:F10"/>
    <mergeCell ref="D11:F11"/>
  </mergeCells>
  <printOptions horizontalCentered="1" verticalCentered="1"/>
  <pageMargins left="0" right="0" top="0" bottom="0" header="0.51181102362204722" footer="0.51181102362204722"/>
  <pageSetup paperSize="5" scale="61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Ejecución Presupuestaria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SEVERINI, José Antonio</dc:creator>
  <cp:lastModifiedBy>PIEDRAS, Federico</cp:lastModifiedBy>
  <cp:lastPrinted>2020-01-15T13:35:40Z</cp:lastPrinted>
  <dcterms:created xsi:type="dcterms:W3CDTF">2018-06-06T14:00:16Z</dcterms:created>
  <dcterms:modified xsi:type="dcterms:W3CDTF">2025-05-06T16:14:35Z</dcterms:modified>
</cp:coreProperties>
</file>