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13_ncr:40009_{1EE659E4-A1A0-46B8-85A8-3A3D25C9A30B}" xr6:coauthVersionLast="47" xr6:coauthVersionMax="47" xr10:uidLastSave="{00000000-0000-0000-0000-000000000000}"/>
  <bookViews>
    <workbookView xWindow="-120" yWindow="-120" windowWidth="29040" windowHeight="15720"/>
  </bookViews>
  <sheets>
    <sheet name="Ejecución Presupuestar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8" i="2" l="1"/>
  <c r="AE48" i="2"/>
  <c r="AF47" i="2"/>
  <c r="AG47" i="2" s="1"/>
  <c r="AD47" i="2"/>
  <c r="AE47" i="2" s="1"/>
  <c r="G47" i="2"/>
  <c r="AG46" i="2"/>
  <c r="AE46" i="2"/>
  <c r="AG45" i="2"/>
  <c r="AE45" i="2"/>
  <c r="AF44" i="2"/>
  <c r="AF43" i="2" s="1"/>
  <c r="AD44" i="2"/>
  <c r="AE44" i="2" s="1"/>
  <c r="G44" i="2"/>
  <c r="G43" i="2"/>
  <c r="AG42" i="2"/>
  <c r="AE42" i="2"/>
  <c r="AF41" i="2"/>
  <c r="AG41" i="2"/>
  <c r="AD41" i="2"/>
  <c r="AE41" i="2" s="1"/>
  <c r="G41" i="2"/>
  <c r="AG40" i="2"/>
  <c r="AE40" i="2"/>
  <c r="AG39" i="2"/>
  <c r="AE39" i="2"/>
  <c r="AG38" i="2"/>
  <c r="AE38" i="2"/>
  <c r="AG37" i="2"/>
  <c r="AE37" i="2"/>
  <c r="AG36" i="2"/>
  <c r="AE36" i="2"/>
  <c r="AF35" i="2"/>
  <c r="AG35" i="2"/>
  <c r="AD35" i="2"/>
  <c r="AE35" i="2" s="1"/>
  <c r="G35" i="2"/>
  <c r="AG34" i="2"/>
  <c r="AE34" i="2"/>
  <c r="AG33" i="2"/>
  <c r="AE33" i="2"/>
  <c r="AG32" i="2"/>
  <c r="AE32" i="2"/>
  <c r="AG31" i="2"/>
  <c r="AE31" i="2"/>
  <c r="AG30" i="2"/>
  <c r="AE30" i="2"/>
  <c r="AG29" i="2"/>
  <c r="AE29" i="2"/>
  <c r="AG28" i="2"/>
  <c r="AE28" i="2"/>
  <c r="AG27" i="2"/>
  <c r="AE27" i="2"/>
  <c r="AF26" i="2"/>
  <c r="AG26" i="2"/>
  <c r="AD26" i="2"/>
  <c r="AE26" i="2" s="1"/>
  <c r="G26" i="2"/>
  <c r="AG25" i="2"/>
  <c r="AE25" i="2"/>
  <c r="AG24" i="2"/>
  <c r="AE24" i="2"/>
  <c r="AG23" i="2"/>
  <c r="AE23" i="2"/>
  <c r="AG22" i="2"/>
  <c r="AE22" i="2"/>
  <c r="AG21" i="2"/>
  <c r="AE21" i="2"/>
  <c r="AG20" i="2"/>
  <c r="AE20" i="2"/>
  <c r="AG19" i="2"/>
  <c r="AE19" i="2"/>
  <c r="AG18" i="2"/>
  <c r="AE18" i="2"/>
  <c r="AG17" i="2"/>
  <c r="AE17" i="2"/>
  <c r="AF16" i="2"/>
  <c r="AG16" i="2"/>
  <c r="AD16" i="2"/>
  <c r="AE16" i="2" s="1"/>
  <c r="G16" i="2"/>
  <c r="AG15" i="2"/>
  <c r="AE15" i="2"/>
  <c r="AG14" i="2"/>
  <c r="AE14" i="2"/>
  <c r="AG13" i="2"/>
  <c r="AE13" i="2"/>
  <c r="AG12" i="2"/>
  <c r="AE12" i="2"/>
  <c r="AF11" i="2"/>
  <c r="AG11" i="2" s="1"/>
  <c r="AD11" i="2"/>
  <c r="AE11" i="2" s="1"/>
  <c r="G11" i="2"/>
  <c r="G10" i="2"/>
  <c r="G9" i="2"/>
  <c r="AF10" i="2"/>
  <c r="AG10" i="2" s="1"/>
  <c r="AG44" i="2"/>
  <c r="AF9" i="2" l="1"/>
  <c r="AG9" i="2" s="1"/>
  <c r="AG43" i="2"/>
  <c r="AD10" i="2"/>
  <c r="AD43" i="2"/>
  <c r="AE43" i="2" s="1"/>
  <c r="AE10" i="2" l="1"/>
  <c r="AD9" i="2"/>
  <c r="AE9" i="2" s="1"/>
</calcChain>
</file>

<file path=xl/sharedStrings.xml><?xml version="1.0" encoding="utf-8"?>
<sst xmlns="http://schemas.openxmlformats.org/spreadsheetml/2006/main" count="86" uniqueCount="58">
  <si>
    <t>Gastos en Personal</t>
  </si>
  <si>
    <t>Bienes de Consumo</t>
  </si>
  <si>
    <t>Servicios No Personales</t>
  </si>
  <si>
    <t>Transferencias</t>
  </si>
  <si>
    <t>EJECUCION PRESUPUESTARIA POR OBJETO DEL GASTO CONSOLIDADO AL 31 DICIEMBRE DE 2024</t>
  </si>
  <si>
    <t>COMPROMISO ACUMULADO Y DEVENGADO ACUMULADO A DICIEMBRE</t>
  </si>
  <si>
    <t>Aumulado a Enero</t>
  </si>
  <si>
    <t>Aumulado a Febrero</t>
  </si>
  <si>
    <t>Aumulado a Marzo</t>
  </si>
  <si>
    <t>Aumulado a Abril</t>
  </si>
  <si>
    <t xml:space="preserve">Aumulado a Mayo </t>
  </si>
  <si>
    <t>Aumulado a Junio</t>
  </si>
  <si>
    <t>Aumulado a Julio</t>
  </si>
  <si>
    <t>Aumulado a Agosto</t>
  </si>
  <si>
    <t>Aumulado a Setiembre</t>
  </si>
  <si>
    <t>Aumulado a Octubre</t>
  </si>
  <si>
    <t>Aumulado a Noviembre</t>
  </si>
  <si>
    <t>Acumulado a Diciembre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</si>
  <si>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</si>
  <si>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</si>
  <si>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</si>
  <si>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</si>
  <si>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</si>
  <si>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</si>
  <si>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</si>
  <si>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Ejecución Compromiso</t>
  </si>
  <si>
    <t>% Ejecución Devengado</t>
  </si>
  <si>
    <t>TOTAL GENERAL PRESUPUESTO 2024</t>
  </si>
  <si>
    <t>Tesoro Nacional</t>
  </si>
  <si>
    <t>Personal Permanente</t>
  </si>
  <si>
    <t>Servicios Extraordinarios</t>
  </si>
  <si>
    <t>Asistencia Social al Personal</t>
  </si>
  <si>
    <t>Personal contratado</t>
  </si>
  <si>
    <t>Productos Alimenticios,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</si>
  <si>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</si>
  <si>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</si>
  <si>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</si>
  <si>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</si>
  <si>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</si>
  <si>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</si>
  <si>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</si>
  <si>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</si>
  <si>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</si>
  <si>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</si>
  <si>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</si>
  <si>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</si>
  <si>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</si>
  <si>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</si>
  <si>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</si>
  <si>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</si>
  <si>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</si>
  <si>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Bienes Preexistentes</t>
  </si>
  <si>
    <t>Construcciones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</si>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</sst>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71" formatCode="_ * #,##0.00_ ;_ * \-#,##0.00_ ;_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0">
    <xf numFmtId="0" fontId="0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10" fontId="4" fillId="2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top" wrapText="1"/>
    </xf>
    <xf numFmtId="3" fontId="5" fillId="0" borderId="14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top" wrapText="1"/>
    </xf>
    <xf numFmtId="3" fontId="5" fillId="0" borderId="15" xfId="0" applyNumberFormat="1" applyFont="1" applyBorder="1" applyAlignment="1">
      <alignment horizontal="left" vertical="top" wrapText="1"/>
    </xf>
    <xf numFmtId="3" fontId="5" fillId="0" borderId="16" xfId="0" applyNumberFormat="1" applyFont="1" applyBorder="1" applyAlignment="1">
      <alignment horizontal="right" vertical="top" wrapText="1"/>
    </xf>
    <xf numFmtId="10" fontId="5" fillId="0" borderId="16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left" vertical="top" wrapText="1"/>
    </xf>
    <xf numFmtId="3" fontId="5" fillId="0" borderId="21" xfId="0" applyNumberFormat="1" applyFont="1" applyBorder="1" applyAlignment="1">
      <alignment horizontal="right" vertical="top" wrapText="1"/>
    </xf>
    <xf numFmtId="3" fontId="4" fillId="0" borderId="22" xfId="0" applyNumberFormat="1" applyFont="1" applyBorder="1" applyAlignment="1">
      <alignment horizontal="right" vertical="top" wrapText="1"/>
    </xf>
    <xf numFmtId="3" fontId="5" fillId="0" borderId="23" xfId="0" applyNumberFormat="1" applyFont="1" applyBorder="1" applyAlignment="1">
      <alignment horizontal="left" vertical="top" wrapText="1"/>
    </xf>
    <xf numFmtId="3" fontId="4" fillId="0" borderId="25" xfId="0" applyNumberFormat="1" applyFont="1" applyBorder="1" applyAlignment="1">
      <alignment horizontal="right" vertical="top" wrapText="1"/>
    </xf>
    <xf numFmtId="10" fontId="4" fillId="0" borderId="25" xfId="0" applyNumberFormat="1" applyFont="1" applyBorder="1" applyAlignment="1">
      <alignment horizontal="center" vertical="top" wrapText="1"/>
    </xf>
    <xf numFmtId="10" fontId="4" fillId="0" borderId="26" xfId="0" applyNumberFormat="1" applyFont="1" applyBorder="1" applyAlignment="1">
      <alignment horizontal="center" vertical="top" wrapText="1"/>
    </xf>
    <xf numFmtId="3" fontId="5" fillId="0" borderId="27" xfId="0" applyNumberFormat="1" applyFont="1" applyBorder="1" applyAlignment="1">
      <alignment horizontal="right" vertical="top" wrapText="1"/>
    </xf>
    <xf numFmtId="3" fontId="4" fillId="0" borderId="14" xfId="0" applyNumberFormat="1" applyFont="1" applyBorder="1" applyAlignment="1">
      <alignment horizontal="right" vertical="top" wrapText="1"/>
    </xf>
    <xf numFmtId="3" fontId="5" fillId="0" borderId="15" xfId="0" applyNumberFormat="1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top" wrapText="1"/>
    </xf>
    <xf numFmtId="3" fontId="5" fillId="0" borderId="28" xfId="0" applyNumberFormat="1" applyFont="1" applyBorder="1" applyAlignment="1">
      <alignment horizontal="right" vertical="top" wrapText="1"/>
    </xf>
    <xf numFmtId="10" fontId="5" fillId="0" borderId="29" xfId="0" applyNumberFormat="1" applyFont="1" applyBorder="1" applyAlignment="1">
      <alignment horizontal="center" vertical="top" wrapText="1"/>
    </xf>
    <xf numFmtId="3" fontId="5" fillId="0" borderId="29" xfId="0" applyNumberFormat="1" applyFont="1" applyBorder="1" applyAlignment="1">
      <alignment horizontal="right" vertical="top" wrapText="1"/>
    </xf>
    <xf numFmtId="0" fontId="0" fillId="0" borderId="30" xfId="0" applyBorder="1"/>
    <xf numFmtId="0" fontId="0" fillId="0" borderId="31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33" xfId="0" applyBorder="1" applyAlignment="1">
      <alignment horizontal="center"/>
    </xf>
    <xf numFmtId="3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3" fontId="4" fillId="0" borderId="19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3" fontId="4" fillId="0" borderId="23" xfId="0" applyNumberFormat="1" applyFont="1" applyBorder="1" applyAlignment="1">
      <alignment horizontal="left" vertical="center" wrapText="1"/>
    </xf>
    <xf numFmtId="3" fontId="4" fillId="0" borderId="24" xfId="0" applyNumberFormat="1" applyFont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0">
    <cellStyle name="Millares 2" xfId="1"/>
    <cellStyle name="Millares 2 2" xfId="2"/>
    <cellStyle name="Moneda 2" xfId="3"/>
    <cellStyle name="Moneda 2 2" xfId="4"/>
    <cellStyle name="Normal" xfId="0" builtinId="0"/>
    <cellStyle name="Normal 2" xfId="5"/>
    <cellStyle name="Normal 3" xfId="6"/>
    <cellStyle name="Normal 4" xfId="7"/>
    <cellStyle name="Normal 5" xfId="8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5"/>
  <sheetViews>
    <sheetView showGridLines="0" tabSelected="1" zoomScaleNormal="100" workbookViewId="0">
      <pane xSplit="7" topLeftCell="H1" activePane="topRight" state="frozen"/>
      <selection activeCell="A6" sqref="A6"/>
      <selection pane="topRight" activeCell="F50" sqref="F50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2" customWidth="1"/>
    <col min="5" max="5" width="3.42578125" customWidth="1"/>
    <col min="6" max="6" width="56.5703125" style="2" bestFit="1" customWidth="1"/>
    <col min="7" max="29" width="18" customWidth="1"/>
    <col min="30" max="30" width="16.5703125" bestFit="1" customWidth="1"/>
    <col min="31" max="31" width="13.42578125" bestFit="1" customWidth="1"/>
    <col min="32" max="32" width="18.42578125" bestFit="1" customWidth="1"/>
    <col min="33" max="33" width="12.7109375" bestFit="1" customWidth="1"/>
    <col min="34" max="34" width="12" bestFit="1" customWidth="1"/>
  </cols>
  <sheetData>
    <row r="2" spans="1:33" ht="22.5" customHeight="1" x14ac:dyDescent="0.25">
      <c r="A2" s="62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24.75" customHeight="1" x14ac:dyDescent="0.25">
      <c r="B3" s="62" t="s">
        <v>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47"/>
      <c r="AE3" s="47"/>
      <c r="AF3" s="47"/>
      <c r="AG3" s="47"/>
    </row>
    <row r="4" spans="1:33" ht="11.25" customHeight="1" x14ac:dyDescent="0.2"/>
    <row r="5" spans="1:33" x14ac:dyDescent="0.2"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3.5" thickBot="1" x14ac:dyDescent="0.25"/>
    <row r="7" spans="1:33" ht="15.75" customHeight="1" thickBot="1" x14ac:dyDescent="0.3">
      <c r="H7" s="56" t="s">
        <v>6</v>
      </c>
      <c r="I7" s="57"/>
      <c r="J7" s="56" t="s">
        <v>7</v>
      </c>
      <c r="K7" s="58"/>
      <c r="L7" s="56" t="s">
        <v>8</v>
      </c>
      <c r="M7" s="57"/>
      <c r="N7" s="56" t="s">
        <v>9</v>
      </c>
      <c r="O7" s="57"/>
      <c r="P7" s="56" t="s">
        <v>10</v>
      </c>
      <c r="Q7" s="57"/>
      <c r="R7" s="56" t="s">
        <v>11</v>
      </c>
      <c r="S7" s="57"/>
      <c r="T7" s="56" t="s">
        <v>12</v>
      </c>
      <c r="U7" s="57"/>
      <c r="V7" s="56" t="s">
        <v>13</v>
      </c>
      <c r="W7" s="57"/>
      <c r="X7" s="56" t="s">
        <v>14</v>
      </c>
      <c r="Y7" s="57"/>
      <c r="Z7" s="56" t="s">
        <v>15</v>
      </c>
      <c r="AA7" s="58"/>
      <c r="AB7" s="56" t="s">
        <v>16</v>
      </c>
      <c r="AC7" s="58"/>
      <c r="AD7" s="56" t="s">
        <v>17</v>
      </c>
      <c r="AE7" s="59"/>
      <c r="AF7" s="59"/>
      <c r="AG7" s="57"/>
    </row>
    <row r="8" spans="1:33" ht="51.75" customHeight="1" thickBot="1" x14ac:dyDescent="0.25">
      <c r="B8" s="3" t="s">
        <v>18</v>
      </c>
      <c r="C8" s="4" t="s">
        <v>19</v>
      </c>
      <c r="D8" s="4"/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23</v>
      </c>
      <c r="K8" s="4" t="s">
        <v>24</v>
      </c>
      <c r="L8" s="4" t="s">
        <v>23</v>
      </c>
      <c r="M8" s="4" t="s">
        <v>24</v>
      </c>
      <c r="N8" s="4" t="s">
        <v>23</v>
      </c>
      <c r="O8" s="4" t="s">
        <v>24</v>
      </c>
      <c r="P8" s="4" t="s">
        <v>23</v>
      </c>
      <c r="Q8" s="4" t="s">
        <v>24</v>
      </c>
      <c r="R8" s="4" t="s">
        <v>23</v>
      </c>
      <c r="S8" s="4" t="s">
        <v>24</v>
      </c>
      <c r="T8" s="4" t="s">
        <v>23</v>
      </c>
      <c r="U8" s="4" t="s">
        <v>24</v>
      </c>
      <c r="V8" s="4" t="s">
        <v>23</v>
      </c>
      <c r="W8" s="4" t="s">
        <v>24</v>
      </c>
      <c r="X8" s="4" t="s">
        <v>23</v>
      </c>
      <c r="Y8" s="4" t="s">
        <v>24</v>
      </c>
      <c r="Z8" s="4" t="s">
        <v>23</v>
      </c>
      <c r="AA8" s="4" t="s">
        <v>24</v>
      </c>
      <c r="AB8" s="4" t="s">
        <v>23</v>
      </c>
      <c r="AC8" s="4" t="s">
        <v>24</v>
      </c>
      <c r="AD8" s="4" t="s">
        <v>23</v>
      </c>
      <c r="AE8" s="4" t="s">
        <v>25</v>
      </c>
      <c r="AF8" s="4" t="s">
        <v>24</v>
      </c>
      <c r="AG8" s="4" t="s">
        <v>26</v>
      </c>
    </row>
    <row r="9" spans="1:33" ht="34.5" customHeight="1" x14ac:dyDescent="0.2">
      <c r="B9" s="5"/>
      <c r="C9" s="6"/>
      <c r="D9" s="7"/>
      <c r="E9" s="60" t="s">
        <v>27</v>
      </c>
      <c r="F9" s="61"/>
      <c r="G9" s="8">
        <f>+G10+G43</f>
        <v>372913487397</v>
      </c>
      <c r="H9" s="8">
        <v>14953628207.980001</v>
      </c>
      <c r="I9" s="8">
        <v>14489238029.830002</v>
      </c>
      <c r="J9" s="8">
        <v>41054589705.570007</v>
      </c>
      <c r="K9" s="8">
        <v>40568063780.270004</v>
      </c>
      <c r="L9" s="8">
        <v>60479150664.059998</v>
      </c>
      <c r="M9" s="8">
        <v>59900778207.849998</v>
      </c>
      <c r="N9" s="8">
        <v>86754821368.050003</v>
      </c>
      <c r="O9" s="8">
        <v>86156589753.250015</v>
      </c>
      <c r="P9" s="8">
        <v>113917501372.89</v>
      </c>
      <c r="Q9" s="8">
        <v>113264477062.66998</v>
      </c>
      <c r="R9" s="8">
        <v>154626229342.57001</v>
      </c>
      <c r="S9" s="8">
        <v>153971952441.24002</v>
      </c>
      <c r="T9" s="8">
        <v>186498176077.84</v>
      </c>
      <c r="U9" s="8">
        <v>185790568934.33002</v>
      </c>
      <c r="V9" s="8">
        <v>214779906450.65002</v>
      </c>
      <c r="W9" s="8">
        <v>213652188556.92004</v>
      </c>
      <c r="X9" s="8">
        <v>248128247077.38998</v>
      </c>
      <c r="Y9" s="8">
        <v>246720955758.35999</v>
      </c>
      <c r="Z9" s="8">
        <v>279075075721.90997</v>
      </c>
      <c r="AA9" s="8">
        <v>277008885496.04999</v>
      </c>
      <c r="AB9" s="8">
        <v>312736240506.5</v>
      </c>
      <c r="AC9" s="8">
        <v>308842932316.04004</v>
      </c>
      <c r="AD9" s="8">
        <f>+AD10+AD43</f>
        <v>369433307094.29993</v>
      </c>
      <c r="AE9" s="9">
        <f t="shared" ref="AE9:AE48" si="0">+AD9/G9</f>
        <v>0.9906675933686595</v>
      </c>
      <c r="AF9" s="8">
        <f>+AF10+AF43</f>
        <v>369126982007.97998</v>
      </c>
      <c r="AG9" s="10">
        <f t="shared" ref="AG9:AG48" si="1">+AF9/G9</f>
        <v>0.98984615596649383</v>
      </c>
    </row>
    <row r="10" spans="1:33" ht="23.1" customHeight="1" x14ac:dyDescent="0.2">
      <c r="B10" s="11">
        <v>1</v>
      </c>
      <c r="C10" s="12"/>
      <c r="D10" s="53" t="s">
        <v>28</v>
      </c>
      <c r="E10" s="54"/>
      <c r="F10" s="55"/>
      <c r="G10" s="13">
        <f>+G11+G16+G26+G35+G41</f>
        <v>371241663641</v>
      </c>
      <c r="H10" s="13">
        <v>14837796795.980001</v>
      </c>
      <c r="I10" s="13">
        <v>14373406617.830002</v>
      </c>
      <c r="J10" s="13">
        <v>40924949755.950005</v>
      </c>
      <c r="K10" s="13">
        <v>40438423830.650002</v>
      </c>
      <c r="L10" s="13">
        <v>60212348103.970001</v>
      </c>
      <c r="M10" s="13">
        <v>59633975647.760002</v>
      </c>
      <c r="N10" s="13">
        <v>86401435021.669998</v>
      </c>
      <c r="O10" s="13">
        <v>85803203406.87001</v>
      </c>
      <c r="P10" s="13">
        <v>113474948841.74001</v>
      </c>
      <c r="Q10" s="13">
        <v>112821924531.51999</v>
      </c>
      <c r="R10" s="13">
        <v>154088046186.60001</v>
      </c>
      <c r="S10" s="13">
        <v>153433769285.27002</v>
      </c>
      <c r="T10" s="13">
        <v>185816183733.23999</v>
      </c>
      <c r="U10" s="13">
        <v>185108576589.73001</v>
      </c>
      <c r="V10" s="13">
        <v>214009417449.76001</v>
      </c>
      <c r="W10" s="13">
        <v>212881699556.03003</v>
      </c>
      <c r="X10" s="13">
        <v>247348940376.20999</v>
      </c>
      <c r="Y10" s="13">
        <v>245941649057.17999</v>
      </c>
      <c r="Z10" s="13">
        <v>278103369247.07996</v>
      </c>
      <c r="AA10" s="13">
        <v>276037179021.21997</v>
      </c>
      <c r="AB10" s="13">
        <v>311760796359.76001</v>
      </c>
      <c r="AC10" s="13">
        <v>307867488169.30005</v>
      </c>
      <c r="AD10" s="13">
        <f>+AD11+AD16+AD26+AD35+AD41</f>
        <v>368216496474.12994</v>
      </c>
      <c r="AE10" s="14">
        <f t="shared" si="0"/>
        <v>0.99185121859114533</v>
      </c>
      <c r="AF10" s="13">
        <f>+AF11+AF16+AF26+AF35+AF41</f>
        <v>367910171387.81</v>
      </c>
      <c r="AG10" s="14">
        <f t="shared" si="1"/>
        <v>0.99102608198520614</v>
      </c>
    </row>
    <row r="11" spans="1:33" ht="23.1" customHeight="1" x14ac:dyDescent="0.2">
      <c r="B11" s="15"/>
      <c r="C11" s="16">
        <v>1</v>
      </c>
      <c r="D11" s="48" t="s">
        <v>0</v>
      </c>
      <c r="E11" s="49"/>
      <c r="F11" s="50"/>
      <c r="G11" s="17">
        <f>SUM(G12:G15)</f>
        <v>354519653434</v>
      </c>
      <c r="H11" s="17">
        <v>14279366216.720001</v>
      </c>
      <c r="I11" s="17">
        <v>14279366216.720001</v>
      </c>
      <c r="J11" s="17">
        <v>40167818487.75</v>
      </c>
      <c r="K11" s="17">
        <v>40167818487.75</v>
      </c>
      <c r="L11" s="17">
        <v>59149550315.940002</v>
      </c>
      <c r="M11" s="17">
        <v>59149527098.589996</v>
      </c>
      <c r="N11" s="17">
        <v>85030959898.219986</v>
      </c>
      <c r="O11" s="17">
        <v>85030936680.87001</v>
      </c>
      <c r="P11" s="17">
        <v>111532853006.42999</v>
      </c>
      <c r="Q11" s="17">
        <v>111532829789.07999</v>
      </c>
      <c r="R11" s="17">
        <v>151814527820.79001</v>
      </c>
      <c r="S11" s="17">
        <v>151814504603.44</v>
      </c>
      <c r="T11" s="17">
        <v>183047377840.64001</v>
      </c>
      <c r="U11" s="17">
        <v>183047354623.29001</v>
      </c>
      <c r="V11" s="17">
        <v>210250024007.63</v>
      </c>
      <c r="W11" s="17">
        <v>210250000790.28003</v>
      </c>
      <c r="X11" s="17">
        <v>242090821944.72</v>
      </c>
      <c r="Y11" s="17">
        <v>242090798727.37</v>
      </c>
      <c r="Z11" s="17">
        <v>271390861354.22</v>
      </c>
      <c r="AA11" s="17">
        <v>271390838136.87003</v>
      </c>
      <c r="AB11" s="17">
        <v>302438888640.87</v>
      </c>
      <c r="AC11" s="17">
        <v>302438865423.52002</v>
      </c>
      <c r="AD11" s="17">
        <f>SUM(AD12:AD15)</f>
        <v>352898211395.96997</v>
      </c>
      <c r="AE11" s="9">
        <f t="shared" si="0"/>
        <v>0.99542636911007842</v>
      </c>
      <c r="AF11" s="17">
        <f>SUM(AF12:AF15)</f>
        <v>352894449162.35999</v>
      </c>
      <c r="AG11" s="9">
        <f t="shared" si="1"/>
        <v>0.99541575690967277</v>
      </c>
    </row>
    <row r="12" spans="1:33" ht="20.100000000000001" customHeight="1" x14ac:dyDescent="0.2">
      <c r="B12" s="18">
        <v>1</v>
      </c>
      <c r="C12" s="19">
        <v>1</v>
      </c>
      <c r="D12" s="20"/>
      <c r="E12" s="21">
        <v>1</v>
      </c>
      <c r="F12" s="22" t="s">
        <v>29</v>
      </c>
      <c r="G12" s="23">
        <v>351968949150</v>
      </c>
      <c r="H12" s="23">
        <v>14166387219.200001</v>
      </c>
      <c r="I12" s="23">
        <v>14166387219.200001</v>
      </c>
      <c r="J12" s="23">
        <v>39879930251.75</v>
      </c>
      <c r="K12" s="23">
        <v>39879930251.75</v>
      </c>
      <c r="L12" s="23">
        <v>58719799522.879997</v>
      </c>
      <c r="M12" s="23">
        <v>58719776347.870003</v>
      </c>
      <c r="N12" s="23">
        <v>84403609959.429993</v>
      </c>
      <c r="O12" s="23">
        <v>84403586784.419998</v>
      </c>
      <c r="P12" s="23">
        <v>110701005283.73</v>
      </c>
      <c r="Q12" s="23">
        <v>110700982108.72</v>
      </c>
      <c r="R12" s="23">
        <v>150911288609.12</v>
      </c>
      <c r="S12" s="23">
        <v>150911265434.10999</v>
      </c>
      <c r="T12" s="23">
        <v>181912202476.47</v>
      </c>
      <c r="U12" s="23">
        <v>181912179301.45999</v>
      </c>
      <c r="V12" s="23">
        <v>208901216743.29999</v>
      </c>
      <c r="W12" s="23">
        <v>208901193568.29001</v>
      </c>
      <c r="X12" s="23">
        <v>240487749828.44</v>
      </c>
      <c r="Y12" s="23">
        <v>240487726653.42999</v>
      </c>
      <c r="Z12" s="23">
        <v>269594132426.64999</v>
      </c>
      <c r="AA12" s="23">
        <v>269594109251.64001</v>
      </c>
      <c r="AB12" s="23">
        <v>300406833719.96002</v>
      </c>
      <c r="AC12" s="23">
        <v>300406810544.95001</v>
      </c>
      <c r="AD12" s="23">
        <v>350538339772.91998</v>
      </c>
      <c r="AE12" s="24">
        <f t="shared" si="0"/>
        <v>0.99593541026691446</v>
      </c>
      <c r="AF12" s="23">
        <v>350534577581.65002</v>
      </c>
      <c r="AG12" s="24">
        <f t="shared" si="1"/>
        <v>0.99592472128063014</v>
      </c>
    </row>
    <row r="13" spans="1:33" ht="20.100000000000001" customHeight="1" x14ac:dyDescent="0.2">
      <c r="B13" s="18"/>
      <c r="C13" s="19"/>
      <c r="D13" s="25"/>
      <c r="E13" s="21">
        <v>3</v>
      </c>
      <c r="F13" s="22" t="s">
        <v>30</v>
      </c>
      <c r="G13" s="23">
        <v>329246316</v>
      </c>
      <c r="H13" s="23">
        <v>14714139.08</v>
      </c>
      <c r="I13" s="23">
        <v>14714139.08</v>
      </c>
      <c r="J13" s="23">
        <v>24470348.829999998</v>
      </c>
      <c r="K13" s="23">
        <v>24470348.829999998</v>
      </c>
      <c r="L13" s="23">
        <v>39112199.369999997</v>
      </c>
      <c r="M13" s="23">
        <v>39112189.130000003</v>
      </c>
      <c r="N13" s="23">
        <v>62195591.060000002</v>
      </c>
      <c r="O13" s="23">
        <v>62195580.82</v>
      </c>
      <c r="P13" s="23">
        <v>84674433.75</v>
      </c>
      <c r="Q13" s="23">
        <v>84674423.510000005</v>
      </c>
      <c r="R13" s="23">
        <v>97369896</v>
      </c>
      <c r="S13" s="23">
        <v>97369885.760000005</v>
      </c>
      <c r="T13" s="23">
        <v>120374400.27</v>
      </c>
      <c r="U13" s="23">
        <v>120374390.03</v>
      </c>
      <c r="V13" s="23">
        <v>145366517.62</v>
      </c>
      <c r="W13" s="23">
        <v>145366507.38</v>
      </c>
      <c r="X13" s="23">
        <v>182432464.71000001</v>
      </c>
      <c r="Y13" s="23">
        <v>182432454.47</v>
      </c>
      <c r="Z13" s="23">
        <v>216101631.31</v>
      </c>
      <c r="AA13" s="23">
        <v>216101621.06999999</v>
      </c>
      <c r="AB13" s="23">
        <v>252050324.88</v>
      </c>
      <c r="AC13" s="23">
        <v>252050314.63999999</v>
      </c>
      <c r="AD13" s="23">
        <v>290490912.83999997</v>
      </c>
      <c r="AE13" s="24">
        <f t="shared" si="0"/>
        <v>0.88229054881816804</v>
      </c>
      <c r="AF13" s="23">
        <v>290490902.60000002</v>
      </c>
      <c r="AG13" s="24">
        <f t="shared" si="1"/>
        <v>0.88229051771683309</v>
      </c>
    </row>
    <row r="14" spans="1:33" ht="20.100000000000001" customHeight="1" x14ac:dyDescent="0.2">
      <c r="B14" s="18"/>
      <c r="C14" s="19"/>
      <c r="D14" s="25"/>
      <c r="E14" s="21">
        <v>5</v>
      </c>
      <c r="F14" s="22" t="s">
        <v>31</v>
      </c>
      <c r="G14" s="23">
        <v>2180899968</v>
      </c>
      <c r="H14" s="23">
        <v>95750708.439999998</v>
      </c>
      <c r="I14" s="23">
        <v>95750708.439999998</v>
      </c>
      <c r="J14" s="23">
        <v>258631387.16999999</v>
      </c>
      <c r="K14" s="23">
        <v>258631387.16999999</v>
      </c>
      <c r="L14" s="23">
        <v>384263543.69</v>
      </c>
      <c r="M14" s="23">
        <v>384263511.58999997</v>
      </c>
      <c r="N14" s="23">
        <v>556708710.05999994</v>
      </c>
      <c r="O14" s="23">
        <v>556708677.96000004</v>
      </c>
      <c r="P14" s="23">
        <v>736810771.27999997</v>
      </c>
      <c r="Q14" s="23">
        <v>736810739.17999995</v>
      </c>
      <c r="R14" s="23">
        <v>793730968</v>
      </c>
      <c r="S14" s="23">
        <v>793730935.89999998</v>
      </c>
      <c r="T14" s="23">
        <v>1000886786.23</v>
      </c>
      <c r="U14" s="23">
        <v>1000886754.13</v>
      </c>
      <c r="V14" s="23">
        <v>1188568339.04</v>
      </c>
      <c r="W14" s="23">
        <v>1188568306.9400001</v>
      </c>
      <c r="X14" s="23">
        <v>1405096313.9000001</v>
      </c>
      <c r="Y14" s="23">
        <v>1405096281.8</v>
      </c>
      <c r="Z14" s="23">
        <v>1564329358.5899999</v>
      </c>
      <c r="AA14" s="23">
        <v>1564329326.49</v>
      </c>
      <c r="AB14" s="23">
        <v>1763239358.3599999</v>
      </c>
      <c r="AC14" s="23">
        <v>1763239326.26</v>
      </c>
      <c r="AD14" s="23">
        <v>2052148172.54</v>
      </c>
      <c r="AE14" s="24">
        <f t="shared" si="0"/>
        <v>0.94096391519594902</v>
      </c>
      <c r="AF14" s="23">
        <v>2052148140.4400001</v>
      </c>
      <c r="AG14" s="24">
        <f t="shared" si="1"/>
        <v>0.94096390047725476</v>
      </c>
    </row>
    <row r="15" spans="1:33" ht="20.100000000000001" customHeight="1" x14ac:dyDescent="0.2">
      <c r="B15" s="18"/>
      <c r="C15" s="19"/>
      <c r="D15" s="25"/>
      <c r="E15" s="21">
        <v>8</v>
      </c>
      <c r="F15" s="22" t="s">
        <v>32</v>
      </c>
      <c r="G15" s="23">
        <v>40558000</v>
      </c>
      <c r="H15" s="23">
        <v>2514150</v>
      </c>
      <c r="I15" s="23">
        <v>2514150</v>
      </c>
      <c r="J15" s="23">
        <v>4786500</v>
      </c>
      <c r="K15" s="23">
        <v>4786500</v>
      </c>
      <c r="L15" s="23">
        <v>6375050</v>
      </c>
      <c r="M15" s="23">
        <v>6375050</v>
      </c>
      <c r="N15" s="23">
        <v>8445637.6699999999</v>
      </c>
      <c r="O15" s="23">
        <v>8445637.6699999999</v>
      </c>
      <c r="P15" s="23">
        <v>10362517.67</v>
      </c>
      <c r="Q15" s="23">
        <v>10362517.67</v>
      </c>
      <c r="R15" s="23">
        <v>12138347.67</v>
      </c>
      <c r="S15" s="23">
        <v>12138347.67</v>
      </c>
      <c r="T15" s="23">
        <v>13914177.67</v>
      </c>
      <c r="U15" s="23">
        <v>13914177.67</v>
      </c>
      <c r="V15" s="23">
        <v>14872407.67</v>
      </c>
      <c r="W15" s="23">
        <v>14872407.67</v>
      </c>
      <c r="X15" s="23">
        <v>15543337.67</v>
      </c>
      <c r="Y15" s="23">
        <v>15543337.67</v>
      </c>
      <c r="Z15" s="23">
        <v>16297937.67</v>
      </c>
      <c r="AA15" s="23">
        <v>16297937.67</v>
      </c>
      <c r="AB15" s="23">
        <v>16765237.67</v>
      </c>
      <c r="AC15" s="23">
        <v>16765237.67</v>
      </c>
      <c r="AD15" s="23">
        <v>17232537.670000002</v>
      </c>
      <c r="AE15" s="24">
        <f t="shared" si="0"/>
        <v>0.42488627816953506</v>
      </c>
      <c r="AF15" s="23">
        <v>17232537.670000002</v>
      </c>
      <c r="AG15" s="24">
        <f t="shared" si="1"/>
        <v>0.42488627816953506</v>
      </c>
    </row>
    <row r="16" spans="1:33" ht="23.1" customHeight="1" x14ac:dyDescent="0.2">
      <c r="B16" s="15"/>
      <c r="C16" s="16">
        <v>2</v>
      </c>
      <c r="D16" s="48" t="s">
        <v>1</v>
      </c>
      <c r="E16" s="49"/>
      <c r="F16" s="50"/>
      <c r="G16" s="17">
        <f>SUM(G17:G25)</f>
        <v>1307811635</v>
      </c>
      <c r="H16" s="17">
        <v>6193668.9399999995</v>
      </c>
      <c r="I16" s="17">
        <v>6192889.0399999991</v>
      </c>
      <c r="J16" s="17">
        <v>39048223.160000004</v>
      </c>
      <c r="K16" s="17">
        <v>23821133.260000002</v>
      </c>
      <c r="L16" s="17">
        <v>58686126.060000002</v>
      </c>
      <c r="M16" s="17">
        <v>43459036.159999996</v>
      </c>
      <c r="N16" s="17">
        <v>90747199.849999994</v>
      </c>
      <c r="O16" s="17">
        <v>78441999.949999988</v>
      </c>
      <c r="P16" s="17">
        <v>196724971.24000001</v>
      </c>
      <c r="Q16" s="17">
        <v>145009719.94</v>
      </c>
      <c r="R16" s="17">
        <v>271949371.80000001</v>
      </c>
      <c r="S16" s="17">
        <v>199338789.34000003</v>
      </c>
      <c r="T16" s="17">
        <v>294430541.39999998</v>
      </c>
      <c r="U16" s="17">
        <v>274931849.94</v>
      </c>
      <c r="V16" s="17">
        <v>469103460.59999996</v>
      </c>
      <c r="W16" s="17">
        <v>334646282.66000003</v>
      </c>
      <c r="X16" s="17">
        <v>796965952.01999998</v>
      </c>
      <c r="Y16" s="17">
        <v>525850594.95999998</v>
      </c>
      <c r="Z16" s="17">
        <v>891343856.36000001</v>
      </c>
      <c r="AA16" s="17">
        <v>666319096.40999997</v>
      </c>
      <c r="AB16" s="17">
        <v>1086098853.29</v>
      </c>
      <c r="AC16" s="17">
        <v>898790847.25999999</v>
      </c>
      <c r="AD16" s="17">
        <f>SUM(AD17:AD25)</f>
        <v>1129505666.3099999</v>
      </c>
      <c r="AE16" s="9">
        <f t="shared" si="0"/>
        <v>0.86366081787458626</v>
      </c>
      <c r="AF16" s="17">
        <f>SUM(AF17:AF25)</f>
        <v>1119898220.0599999</v>
      </c>
      <c r="AG16" s="9">
        <f t="shared" si="1"/>
        <v>0.85631461755576133</v>
      </c>
    </row>
    <row r="17" spans="2:33" ht="20.100000000000001" customHeight="1" x14ac:dyDescent="0.2">
      <c r="B17" s="18"/>
      <c r="C17" s="19"/>
      <c r="D17" s="25"/>
      <c r="E17" s="21">
        <v>1</v>
      </c>
      <c r="F17" s="22" t="s">
        <v>33</v>
      </c>
      <c r="G17" s="21">
        <v>29000000</v>
      </c>
      <c r="H17" s="23">
        <v>1005006.94</v>
      </c>
      <c r="I17" s="23">
        <v>1005006.94</v>
      </c>
      <c r="J17" s="23">
        <v>20208528.920000002</v>
      </c>
      <c r="K17" s="23">
        <v>4982218.92</v>
      </c>
      <c r="L17" s="23">
        <v>22305232.010000002</v>
      </c>
      <c r="M17" s="23">
        <v>7078922.0099999998</v>
      </c>
      <c r="N17" s="23">
        <v>24768307.940000001</v>
      </c>
      <c r="O17" s="23">
        <v>12463887.939999999</v>
      </c>
      <c r="P17" s="23">
        <v>43941844.019999996</v>
      </c>
      <c r="Q17" s="23">
        <v>21003372.620000001</v>
      </c>
      <c r="R17" s="23">
        <v>46094073.850000001</v>
      </c>
      <c r="S17" s="23">
        <v>26596162.289999999</v>
      </c>
      <c r="T17" s="23">
        <v>48380087.350000001</v>
      </c>
      <c r="U17" s="23">
        <v>28882175.789999999</v>
      </c>
      <c r="V17" s="23">
        <v>73086410.209999993</v>
      </c>
      <c r="W17" s="23">
        <v>39538208.170000002</v>
      </c>
      <c r="X17" s="23">
        <v>76102969.070000008</v>
      </c>
      <c r="Y17" s="23">
        <v>56835281.409999996</v>
      </c>
      <c r="Z17" s="23">
        <v>80473448.120000005</v>
      </c>
      <c r="AA17" s="23">
        <v>66819433.420000002</v>
      </c>
      <c r="AB17" s="23">
        <v>84240926.290000007</v>
      </c>
      <c r="AC17" s="23">
        <v>75945797.310000002</v>
      </c>
      <c r="AD17" s="23">
        <v>89553240.989999995</v>
      </c>
      <c r="AE17" s="24">
        <f t="shared" si="0"/>
        <v>3.0880427927586207</v>
      </c>
      <c r="AF17" s="21">
        <v>86660854.549999997</v>
      </c>
      <c r="AG17" s="24">
        <f t="shared" si="1"/>
        <v>2.9883053293103448</v>
      </c>
    </row>
    <row r="18" spans="2:33" ht="20.100000000000001" customHeight="1" x14ac:dyDescent="0.2">
      <c r="B18" s="18"/>
      <c r="C18" s="19"/>
      <c r="D18" s="25"/>
      <c r="E18" s="21">
        <v>2</v>
      </c>
      <c r="F18" s="22" t="s">
        <v>34</v>
      </c>
      <c r="G18" s="21">
        <v>143985050</v>
      </c>
      <c r="H18" s="23">
        <v>2130</v>
      </c>
      <c r="I18" s="23">
        <v>2130</v>
      </c>
      <c r="J18" s="23">
        <v>27430</v>
      </c>
      <c r="K18" s="23">
        <v>27430</v>
      </c>
      <c r="L18" s="23">
        <v>65330</v>
      </c>
      <c r="M18" s="23">
        <v>65330</v>
      </c>
      <c r="N18" s="23">
        <v>608873.32000000007</v>
      </c>
      <c r="O18" s="23">
        <v>608873.32000000007</v>
      </c>
      <c r="P18" s="23">
        <v>724373.32</v>
      </c>
      <c r="Q18" s="23">
        <v>724373.32</v>
      </c>
      <c r="R18" s="23">
        <v>1171288.3199999998</v>
      </c>
      <c r="S18" s="23">
        <v>1171288.3199999998</v>
      </c>
      <c r="T18" s="23">
        <v>2511659.29</v>
      </c>
      <c r="U18" s="23">
        <v>2511659.29</v>
      </c>
      <c r="V18" s="23">
        <v>11484052.42</v>
      </c>
      <c r="W18" s="23">
        <v>2822788.42</v>
      </c>
      <c r="X18" s="23">
        <v>11512652.42</v>
      </c>
      <c r="Y18" s="23">
        <v>2851388.42</v>
      </c>
      <c r="Z18" s="23">
        <v>11512652.42</v>
      </c>
      <c r="AA18" s="23">
        <v>5244632.42</v>
      </c>
      <c r="AB18" s="23">
        <v>11514652.42</v>
      </c>
      <c r="AC18" s="23">
        <v>10071108.42</v>
      </c>
      <c r="AD18" s="23">
        <v>11684003.02</v>
      </c>
      <c r="AE18" s="24">
        <f t="shared" si="0"/>
        <v>8.11473345323004E-2</v>
      </c>
      <c r="AF18" s="21">
        <v>11684003.02</v>
      </c>
      <c r="AG18" s="24">
        <f t="shared" si="1"/>
        <v>8.11473345323004E-2</v>
      </c>
    </row>
    <row r="19" spans="2:33" ht="20.100000000000001" customHeight="1" x14ac:dyDescent="0.2">
      <c r="B19" s="18"/>
      <c r="C19" s="19"/>
      <c r="D19" s="25"/>
      <c r="E19" s="21">
        <v>3</v>
      </c>
      <c r="F19" s="22" t="s">
        <v>35</v>
      </c>
      <c r="G19" s="21">
        <v>181396000</v>
      </c>
      <c r="H19" s="23">
        <v>53350</v>
      </c>
      <c r="I19" s="23">
        <v>53350</v>
      </c>
      <c r="J19" s="23">
        <v>80350</v>
      </c>
      <c r="K19" s="23">
        <v>80350</v>
      </c>
      <c r="L19" s="23">
        <v>164050</v>
      </c>
      <c r="M19" s="23">
        <v>164050</v>
      </c>
      <c r="N19" s="23">
        <v>942695.79</v>
      </c>
      <c r="O19" s="23">
        <v>942695.79</v>
      </c>
      <c r="P19" s="23">
        <v>46718688.590000004</v>
      </c>
      <c r="Q19" s="23">
        <v>17942688.59</v>
      </c>
      <c r="R19" s="23">
        <v>46722713.039999999</v>
      </c>
      <c r="S19" s="23">
        <v>46722713.039999999</v>
      </c>
      <c r="T19" s="23">
        <v>48291728.060000002</v>
      </c>
      <c r="U19" s="23">
        <v>48291728.060000002</v>
      </c>
      <c r="V19" s="23">
        <v>130384150.09999999</v>
      </c>
      <c r="W19" s="23">
        <v>70572398.099999994</v>
      </c>
      <c r="X19" s="23">
        <v>130621770.09999999</v>
      </c>
      <c r="Y19" s="23">
        <v>130621770.09999999</v>
      </c>
      <c r="Z19" s="23">
        <v>178042188.69999999</v>
      </c>
      <c r="AA19" s="23">
        <v>131013188.69999999</v>
      </c>
      <c r="AB19" s="23">
        <v>195647403.19999999</v>
      </c>
      <c r="AC19" s="23">
        <v>193755289.90000001</v>
      </c>
      <c r="AD19" s="23">
        <v>195930038.44999999</v>
      </c>
      <c r="AE19" s="24">
        <f t="shared" si="0"/>
        <v>1.0801232576793314</v>
      </c>
      <c r="AF19" s="21">
        <v>194732572.15000001</v>
      </c>
      <c r="AG19" s="24">
        <f t="shared" si="1"/>
        <v>1.0735218645945888</v>
      </c>
    </row>
    <row r="20" spans="2:33" ht="20.100000000000001" customHeight="1" x14ac:dyDescent="0.2">
      <c r="B20" s="18"/>
      <c r="C20" s="19"/>
      <c r="D20" s="25"/>
      <c r="E20" s="21">
        <v>4</v>
      </c>
      <c r="F20" s="22" t="s">
        <v>36</v>
      </c>
      <c r="G20" s="21">
        <v>500000</v>
      </c>
      <c r="H20" s="21">
        <v>116500</v>
      </c>
      <c r="I20" s="21">
        <v>116500</v>
      </c>
      <c r="J20" s="21">
        <v>116500</v>
      </c>
      <c r="K20" s="21">
        <v>116500</v>
      </c>
      <c r="L20" s="21">
        <v>143500</v>
      </c>
      <c r="M20" s="21">
        <v>143500</v>
      </c>
      <c r="N20" s="21">
        <v>143500</v>
      </c>
      <c r="O20" s="21">
        <v>143500</v>
      </c>
      <c r="P20" s="21">
        <v>939500</v>
      </c>
      <c r="Q20" s="21">
        <v>939500</v>
      </c>
      <c r="R20" s="21">
        <v>939500</v>
      </c>
      <c r="S20" s="21">
        <v>939500</v>
      </c>
      <c r="T20" s="21">
        <v>939500</v>
      </c>
      <c r="U20" s="21">
        <v>939500</v>
      </c>
      <c r="V20" s="21">
        <v>939500</v>
      </c>
      <c r="W20" s="21">
        <v>939500</v>
      </c>
      <c r="X20" s="23">
        <v>2364128</v>
      </c>
      <c r="Y20" s="21">
        <v>2364128</v>
      </c>
      <c r="Z20" s="21">
        <v>2364128</v>
      </c>
      <c r="AA20" s="21">
        <v>2364128</v>
      </c>
      <c r="AB20" s="21">
        <v>2364128</v>
      </c>
      <c r="AC20" s="21">
        <v>2364128</v>
      </c>
      <c r="AD20" s="23">
        <v>2364128</v>
      </c>
      <c r="AE20" s="24">
        <f t="shared" si="0"/>
        <v>4.728256</v>
      </c>
      <c r="AF20" s="21">
        <v>2364128</v>
      </c>
      <c r="AG20" s="24">
        <f t="shared" si="1"/>
        <v>4.728256</v>
      </c>
    </row>
    <row r="21" spans="2:33" ht="20.100000000000001" customHeight="1" x14ac:dyDescent="0.2">
      <c r="B21" s="18"/>
      <c r="C21" s="19"/>
      <c r="D21" s="25"/>
      <c r="E21" s="21">
        <v>5</v>
      </c>
      <c r="F21" s="22" t="s">
        <v>37</v>
      </c>
      <c r="G21" s="21">
        <v>125548000</v>
      </c>
      <c r="H21" s="23">
        <v>1200647.6599999999</v>
      </c>
      <c r="I21" s="23">
        <v>1200647.6599999999</v>
      </c>
      <c r="J21" s="23">
        <v>3363338.29</v>
      </c>
      <c r="K21" s="23">
        <v>3363338.29</v>
      </c>
      <c r="L21" s="23">
        <v>6256835.9900000002</v>
      </c>
      <c r="M21" s="23">
        <v>6256835.9900000002</v>
      </c>
      <c r="N21" s="23">
        <v>15176623.810000001</v>
      </c>
      <c r="O21" s="23">
        <v>15176623.810000001</v>
      </c>
      <c r="P21" s="23">
        <v>19259381.73</v>
      </c>
      <c r="Q21" s="23">
        <v>19259381.73</v>
      </c>
      <c r="R21" s="23">
        <v>22724008.390000001</v>
      </c>
      <c r="S21" s="23">
        <v>22724008.390000001</v>
      </c>
      <c r="T21" s="23">
        <v>27692825.960000001</v>
      </c>
      <c r="U21" s="23">
        <v>27692825.960000001</v>
      </c>
      <c r="V21" s="23">
        <v>52487233.82</v>
      </c>
      <c r="W21" s="23">
        <v>31219753.82</v>
      </c>
      <c r="X21" s="23">
        <v>68894919.629999995</v>
      </c>
      <c r="Y21" s="23">
        <v>68894919.329999998</v>
      </c>
      <c r="Z21" s="23">
        <v>81936966.550000012</v>
      </c>
      <c r="AA21" s="23">
        <v>77576966.25</v>
      </c>
      <c r="AB21" s="23">
        <v>175683820.82999998</v>
      </c>
      <c r="AC21" s="23">
        <v>88212370.530000001</v>
      </c>
      <c r="AD21" s="23">
        <v>179508801.91</v>
      </c>
      <c r="AE21" s="24">
        <f t="shared" si="0"/>
        <v>1.4298021625991653</v>
      </c>
      <c r="AF21" s="21">
        <v>175590853.90000001</v>
      </c>
      <c r="AG21" s="24">
        <f t="shared" si="1"/>
        <v>1.3985953890145602</v>
      </c>
    </row>
    <row r="22" spans="2:33" ht="20.100000000000001" customHeight="1" x14ac:dyDescent="0.2">
      <c r="B22" s="18"/>
      <c r="C22" s="19"/>
      <c r="D22" s="25"/>
      <c r="E22" s="21">
        <v>6</v>
      </c>
      <c r="F22" s="22" t="s">
        <v>38</v>
      </c>
      <c r="G22" s="21">
        <v>25753000</v>
      </c>
      <c r="H22" s="23">
        <v>0</v>
      </c>
      <c r="I22" s="23">
        <v>0</v>
      </c>
      <c r="J22" s="23">
        <v>409814.87</v>
      </c>
      <c r="K22" s="23">
        <v>409814.87</v>
      </c>
      <c r="L22" s="23">
        <v>1396075.9200000002</v>
      </c>
      <c r="M22" s="23">
        <v>1396075.9200000002</v>
      </c>
      <c r="N22" s="23">
        <v>1510145.82</v>
      </c>
      <c r="O22" s="23">
        <v>1510145.82</v>
      </c>
      <c r="P22" s="23">
        <v>1556309.22</v>
      </c>
      <c r="Q22" s="23">
        <v>1556309.22</v>
      </c>
      <c r="R22" s="23">
        <v>2011292.12</v>
      </c>
      <c r="S22" s="23">
        <v>2011292.12</v>
      </c>
      <c r="T22" s="23">
        <v>3078809.31</v>
      </c>
      <c r="U22" s="23">
        <v>3078809.31</v>
      </c>
      <c r="V22" s="23">
        <v>3477305.75</v>
      </c>
      <c r="W22" s="23">
        <v>3477305.75</v>
      </c>
      <c r="X22" s="23">
        <v>5477569.5599999996</v>
      </c>
      <c r="Y22" s="23">
        <v>5477569.5599999996</v>
      </c>
      <c r="Z22" s="23">
        <v>5601908.3399999999</v>
      </c>
      <c r="AA22" s="23">
        <v>5601908.3399999999</v>
      </c>
      <c r="AB22" s="23">
        <v>13163135.880000001</v>
      </c>
      <c r="AC22" s="23">
        <v>13163135.880000001</v>
      </c>
      <c r="AD22" s="23">
        <v>13669125.529999999</v>
      </c>
      <c r="AE22" s="24">
        <f t="shared" si="0"/>
        <v>0.53077798819555</v>
      </c>
      <c r="AF22" s="21">
        <v>13669125.529999999</v>
      </c>
      <c r="AG22" s="24">
        <f t="shared" si="1"/>
        <v>0.53077798819555</v>
      </c>
    </row>
    <row r="23" spans="2:33" ht="20.100000000000001" customHeight="1" x14ac:dyDescent="0.2">
      <c r="B23" s="18"/>
      <c r="C23" s="19"/>
      <c r="D23" s="25"/>
      <c r="E23" s="21">
        <v>7</v>
      </c>
      <c r="F23" s="22" t="s">
        <v>39</v>
      </c>
      <c r="G23" s="21">
        <v>2500000</v>
      </c>
      <c r="H23" s="23">
        <v>932240</v>
      </c>
      <c r="I23" s="23">
        <v>932240</v>
      </c>
      <c r="J23" s="23">
        <v>3551359.0500000003</v>
      </c>
      <c r="K23" s="23">
        <v>3551359.0500000003</v>
      </c>
      <c r="L23" s="23">
        <v>4246284.04</v>
      </c>
      <c r="M23" s="23">
        <v>4246284.04</v>
      </c>
      <c r="N23" s="23">
        <v>7217157.2300000004</v>
      </c>
      <c r="O23" s="23">
        <v>7217157.2300000004</v>
      </c>
      <c r="P23" s="23">
        <v>9573500.7200000007</v>
      </c>
      <c r="Q23" s="23">
        <v>9573500.7200000007</v>
      </c>
      <c r="R23" s="23">
        <v>9735390.7200000007</v>
      </c>
      <c r="S23" s="23">
        <v>9735390.7200000007</v>
      </c>
      <c r="T23" s="23">
        <v>10266200.15</v>
      </c>
      <c r="U23" s="23">
        <v>10266200.15</v>
      </c>
      <c r="V23" s="23">
        <v>14361795.33</v>
      </c>
      <c r="W23" s="23">
        <v>13228095.33</v>
      </c>
      <c r="X23" s="23">
        <v>38112022.170000002</v>
      </c>
      <c r="Y23" s="23">
        <v>17561594.969999999</v>
      </c>
      <c r="Z23" s="23">
        <v>41672055.940000005</v>
      </c>
      <c r="AA23" s="23">
        <v>20957576.739999998</v>
      </c>
      <c r="AB23" s="23">
        <v>50037061.25</v>
      </c>
      <c r="AC23" s="23">
        <v>44816260.049999997</v>
      </c>
      <c r="AD23" s="23">
        <v>50611974.460000001</v>
      </c>
      <c r="AE23" s="24">
        <f t="shared" si="0"/>
        <v>20.244789784000002</v>
      </c>
      <c r="AF23" s="21">
        <v>50611974.460000001</v>
      </c>
      <c r="AG23" s="24">
        <f t="shared" si="1"/>
        <v>20.244789784000002</v>
      </c>
    </row>
    <row r="24" spans="2:33" ht="20.100000000000001" customHeight="1" x14ac:dyDescent="0.2">
      <c r="B24" s="18"/>
      <c r="C24" s="19"/>
      <c r="D24" s="25"/>
      <c r="E24" s="21">
        <v>8</v>
      </c>
      <c r="F24" s="22" t="s">
        <v>40</v>
      </c>
      <c r="G24" s="21">
        <v>100000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45248.9</v>
      </c>
      <c r="Q24" s="23">
        <v>45248.9</v>
      </c>
      <c r="R24" s="23">
        <v>45248.9</v>
      </c>
      <c r="S24" s="23">
        <v>45248.9</v>
      </c>
      <c r="T24" s="23">
        <v>122399.99</v>
      </c>
      <c r="U24" s="23">
        <v>122399.99</v>
      </c>
      <c r="V24" s="23">
        <v>122399.99</v>
      </c>
      <c r="W24" s="23">
        <v>122399.99</v>
      </c>
      <c r="X24" s="23">
        <v>122399.99</v>
      </c>
      <c r="Y24" s="23">
        <v>122399.99</v>
      </c>
      <c r="Z24" s="23">
        <v>122399.99</v>
      </c>
      <c r="AA24" s="23">
        <v>122399.99</v>
      </c>
      <c r="AB24" s="23">
        <v>135450.99</v>
      </c>
      <c r="AC24" s="23">
        <v>135450.99</v>
      </c>
      <c r="AD24" s="23">
        <v>135450.99</v>
      </c>
      <c r="AE24" s="24">
        <f t="shared" si="0"/>
        <v>1.3545098999999998</v>
      </c>
      <c r="AF24" s="21">
        <v>135450.99</v>
      </c>
      <c r="AG24" s="24">
        <f t="shared" si="1"/>
        <v>1.3545098999999998</v>
      </c>
    </row>
    <row r="25" spans="2:33" ht="20.100000000000001" customHeight="1" x14ac:dyDescent="0.2">
      <c r="B25" s="18"/>
      <c r="C25" s="19"/>
      <c r="D25" s="25"/>
      <c r="E25" s="21">
        <v>9</v>
      </c>
      <c r="F25" s="22" t="s">
        <v>41</v>
      </c>
      <c r="G25" s="21">
        <v>799029585</v>
      </c>
      <c r="H25" s="23">
        <v>2883794.34</v>
      </c>
      <c r="I25" s="23">
        <v>2883014.44</v>
      </c>
      <c r="J25" s="23">
        <v>11290902.029999999</v>
      </c>
      <c r="K25" s="23">
        <v>11290122.130000001</v>
      </c>
      <c r="L25" s="23">
        <v>24108818.099999998</v>
      </c>
      <c r="M25" s="23">
        <v>24108038.199999999</v>
      </c>
      <c r="N25" s="23">
        <v>40379895.939999998</v>
      </c>
      <c r="O25" s="23">
        <v>40379116.039999999</v>
      </c>
      <c r="P25" s="23">
        <v>73966124.74000001</v>
      </c>
      <c r="Q25" s="23">
        <v>73965344.840000004</v>
      </c>
      <c r="R25" s="23">
        <v>142505856.46000001</v>
      </c>
      <c r="S25" s="23">
        <v>89393185.560000002</v>
      </c>
      <c r="T25" s="23">
        <v>153147331.28999999</v>
      </c>
      <c r="U25" s="23">
        <v>153146551.38999999</v>
      </c>
      <c r="V25" s="23">
        <v>182760612.98000002</v>
      </c>
      <c r="W25" s="23">
        <v>172725833.08000001</v>
      </c>
      <c r="X25" s="23">
        <v>463757521.07999998</v>
      </c>
      <c r="Y25" s="23">
        <v>241121543.18000001</v>
      </c>
      <c r="Z25" s="23">
        <v>489618108.30000001</v>
      </c>
      <c r="AA25" s="23">
        <v>356618862.55000001</v>
      </c>
      <c r="AB25" s="23">
        <v>553312274.42999995</v>
      </c>
      <c r="AC25" s="23">
        <v>470327306.18000001</v>
      </c>
      <c r="AD25" s="23">
        <v>586048902.96000004</v>
      </c>
      <c r="AE25" s="24">
        <f t="shared" si="0"/>
        <v>0.73345081829479453</v>
      </c>
      <c r="AF25" s="21">
        <v>584449257.46000004</v>
      </c>
      <c r="AG25" s="24">
        <f t="shared" si="1"/>
        <v>0.73144883297406316</v>
      </c>
    </row>
    <row r="26" spans="2:33" ht="23.1" customHeight="1" x14ac:dyDescent="0.2">
      <c r="B26" s="15"/>
      <c r="C26" s="16">
        <v>3</v>
      </c>
      <c r="D26" s="48" t="s">
        <v>2</v>
      </c>
      <c r="E26" s="49"/>
      <c r="F26" s="50"/>
      <c r="G26" s="17">
        <f>SUM(G27:G34)</f>
        <v>5847752745</v>
      </c>
      <c r="H26" s="17">
        <v>526161768.32000005</v>
      </c>
      <c r="I26" s="17">
        <v>87734258.070000008</v>
      </c>
      <c r="J26" s="17">
        <v>691689937.11000001</v>
      </c>
      <c r="K26" s="17">
        <v>224391864.70999995</v>
      </c>
      <c r="L26" s="17">
        <v>974735401.86999989</v>
      </c>
      <c r="M26" s="17">
        <v>415614015.90999997</v>
      </c>
      <c r="N26" s="17">
        <v>1239345674.3800001</v>
      </c>
      <c r="O26" s="17">
        <v>653442476.82999992</v>
      </c>
      <c r="P26" s="17">
        <v>1511084524.3600001</v>
      </c>
      <c r="Q26" s="17">
        <v>909798682.78999984</v>
      </c>
      <c r="R26" s="17">
        <v>1737934891.1900001</v>
      </c>
      <c r="S26" s="17">
        <v>1171028274.51</v>
      </c>
      <c r="T26" s="17">
        <v>2196481560.46</v>
      </c>
      <c r="U26" s="17">
        <v>1517611524.6800001</v>
      </c>
      <c r="V26" s="17">
        <v>2832566341.0799994</v>
      </c>
      <c r="W26" s="17">
        <v>2007348003.1499996</v>
      </c>
      <c r="X26" s="17">
        <v>3128917168.6199999</v>
      </c>
      <c r="Y26" s="17">
        <v>2409031543.5099998</v>
      </c>
      <c r="Z26" s="17">
        <v>3817168032.77</v>
      </c>
      <c r="AA26" s="17">
        <v>2943889260.7200003</v>
      </c>
      <c r="AB26" s="17">
        <v>4185396777.1500006</v>
      </c>
      <c r="AC26" s="17">
        <v>3486648588.5800009</v>
      </c>
      <c r="AD26" s="17">
        <f>SUM(AD27:AD34)</f>
        <v>4832828532.9899998</v>
      </c>
      <c r="AE26" s="9">
        <f t="shared" si="0"/>
        <v>0.82644201007339269</v>
      </c>
      <c r="AF26" s="17">
        <f>SUM(AF27:AF34)</f>
        <v>4640025580.0199995</v>
      </c>
      <c r="AG26" s="9">
        <f t="shared" si="1"/>
        <v>0.79347157486905673</v>
      </c>
    </row>
    <row r="27" spans="2:33" ht="20.100000000000001" customHeight="1" x14ac:dyDescent="0.2">
      <c r="B27" s="18"/>
      <c r="C27" s="19"/>
      <c r="D27" s="25"/>
      <c r="E27" s="21">
        <v>1</v>
      </c>
      <c r="F27" s="22" t="s">
        <v>42</v>
      </c>
      <c r="G27" s="23">
        <v>1575036356</v>
      </c>
      <c r="H27" s="23">
        <v>71084279.920000002</v>
      </c>
      <c r="I27" s="23">
        <v>25732999.18</v>
      </c>
      <c r="J27" s="23">
        <v>121366805.52000001</v>
      </c>
      <c r="K27" s="23">
        <v>71988933.690000013</v>
      </c>
      <c r="L27" s="23">
        <v>180525431.06</v>
      </c>
      <c r="M27" s="23">
        <v>132370345.22</v>
      </c>
      <c r="N27" s="23">
        <v>270240196.5</v>
      </c>
      <c r="O27" s="23">
        <v>223309070.78999999</v>
      </c>
      <c r="P27" s="23">
        <v>373594137.19999999</v>
      </c>
      <c r="Q27" s="23">
        <v>331852450.53999996</v>
      </c>
      <c r="R27" s="23">
        <v>471869678.38999999</v>
      </c>
      <c r="S27" s="23">
        <v>438838940.88</v>
      </c>
      <c r="T27" s="23">
        <v>686845709.61000001</v>
      </c>
      <c r="U27" s="23">
        <v>561683209.51999998</v>
      </c>
      <c r="V27" s="23">
        <v>805929557.15999997</v>
      </c>
      <c r="W27" s="23">
        <v>684966099.43999994</v>
      </c>
      <c r="X27" s="23">
        <v>942080406.18000007</v>
      </c>
      <c r="Y27" s="23">
        <v>816465924.5</v>
      </c>
      <c r="Z27" s="23">
        <v>1119848725.49</v>
      </c>
      <c r="AA27" s="23">
        <v>985209951.39999998</v>
      </c>
      <c r="AB27" s="23">
        <v>1251309100.1400001</v>
      </c>
      <c r="AC27" s="23">
        <v>1119174297.1900001</v>
      </c>
      <c r="AD27" s="23">
        <v>1383538130.0999999</v>
      </c>
      <c r="AE27" s="24">
        <f t="shared" si="0"/>
        <v>0.87841663135552406</v>
      </c>
      <c r="AF27" s="23">
        <v>1269066043.8599999</v>
      </c>
      <c r="AG27" s="24">
        <f t="shared" si="1"/>
        <v>0.80573761934165788</v>
      </c>
    </row>
    <row r="28" spans="2:33" ht="20.100000000000001" customHeight="1" x14ac:dyDescent="0.2">
      <c r="B28" s="18"/>
      <c r="C28" s="19"/>
      <c r="D28" s="25"/>
      <c r="E28" s="21">
        <v>2</v>
      </c>
      <c r="F28" s="22" t="s">
        <v>43</v>
      </c>
      <c r="G28" s="23">
        <v>1794783258</v>
      </c>
      <c r="H28" s="23">
        <v>425344796.38999999</v>
      </c>
      <c r="I28" s="23">
        <v>47449033.350000001</v>
      </c>
      <c r="J28" s="23">
        <v>515005536.87</v>
      </c>
      <c r="K28" s="23">
        <v>112041843.88</v>
      </c>
      <c r="L28" s="23">
        <v>580793064.98000002</v>
      </c>
      <c r="M28" s="23">
        <v>183493659.06999999</v>
      </c>
      <c r="N28" s="23">
        <v>720974926.82000005</v>
      </c>
      <c r="O28" s="23">
        <v>289001951.22000003</v>
      </c>
      <c r="P28" s="23">
        <v>834919305.52999997</v>
      </c>
      <c r="Q28" s="23">
        <v>371560051.52999997</v>
      </c>
      <c r="R28" s="23">
        <v>896630236.23000002</v>
      </c>
      <c r="S28" s="23">
        <v>459084288.89999998</v>
      </c>
      <c r="T28" s="23">
        <v>1060111536.51</v>
      </c>
      <c r="U28" s="23">
        <v>593082593.10000002</v>
      </c>
      <c r="V28" s="23">
        <v>1440549173.02</v>
      </c>
      <c r="W28" s="23">
        <v>812167897.47000003</v>
      </c>
      <c r="X28" s="23">
        <v>1492983175.45</v>
      </c>
      <c r="Y28" s="23">
        <v>958168886.98000002</v>
      </c>
      <c r="Z28" s="23">
        <v>1578909267.53</v>
      </c>
      <c r="AA28" s="23">
        <v>1134803887.8499999</v>
      </c>
      <c r="AB28" s="23">
        <v>1640986148.5400002</v>
      </c>
      <c r="AC28" s="23">
        <v>1309938198.8800001</v>
      </c>
      <c r="AD28" s="23">
        <v>1672113578.6199999</v>
      </c>
      <c r="AE28" s="24">
        <f t="shared" si="0"/>
        <v>0.93165209290134787</v>
      </c>
      <c r="AF28" s="23">
        <v>1612453600.24</v>
      </c>
      <c r="AG28" s="24">
        <f t="shared" si="1"/>
        <v>0.89841132239935351</v>
      </c>
    </row>
    <row r="29" spans="2:33" ht="20.100000000000001" customHeight="1" x14ac:dyDescent="0.2">
      <c r="B29" s="18"/>
      <c r="C29" s="19"/>
      <c r="D29" s="25"/>
      <c r="E29" s="21">
        <v>3</v>
      </c>
      <c r="F29" s="22" t="s">
        <v>44</v>
      </c>
      <c r="G29" s="23">
        <v>880098270</v>
      </c>
      <c r="H29" s="23">
        <v>16883847.699999999</v>
      </c>
      <c r="I29" s="23">
        <v>2974627.0700000003</v>
      </c>
      <c r="J29" s="23">
        <v>25277166.779999997</v>
      </c>
      <c r="K29" s="23">
        <v>11124686.200000001</v>
      </c>
      <c r="L29" s="23">
        <v>98073274.810000002</v>
      </c>
      <c r="M29" s="23">
        <v>16624084.02</v>
      </c>
      <c r="N29" s="23">
        <v>102327470.36</v>
      </c>
      <c r="O29" s="23">
        <v>23487958.640000001</v>
      </c>
      <c r="P29" s="23">
        <v>110586211.23</v>
      </c>
      <c r="Q29" s="23">
        <v>38256206.839999996</v>
      </c>
      <c r="R29" s="23">
        <v>125613471.65000001</v>
      </c>
      <c r="S29" s="23">
        <v>52424254.57</v>
      </c>
      <c r="T29" s="23">
        <v>137215292.75</v>
      </c>
      <c r="U29" s="23">
        <v>69613027.909999996</v>
      </c>
      <c r="V29" s="23">
        <v>144269698.62</v>
      </c>
      <c r="W29" s="23">
        <v>82915311.639999986</v>
      </c>
      <c r="X29" s="23">
        <v>149613600.27000001</v>
      </c>
      <c r="Y29" s="23">
        <v>97180610.290000007</v>
      </c>
      <c r="Z29" s="23">
        <v>385736439.86999995</v>
      </c>
      <c r="AA29" s="23">
        <v>119958411.66</v>
      </c>
      <c r="AB29" s="23">
        <v>463090381.88</v>
      </c>
      <c r="AC29" s="23">
        <v>250919269.59</v>
      </c>
      <c r="AD29" s="23">
        <v>736022038.15999997</v>
      </c>
      <c r="AE29" s="24">
        <f t="shared" si="0"/>
        <v>0.83629529025207605</v>
      </c>
      <c r="AF29" s="23">
        <v>725652913.07000005</v>
      </c>
      <c r="AG29" s="24">
        <f t="shared" si="1"/>
        <v>0.82451350923573574</v>
      </c>
    </row>
    <row r="30" spans="2:33" ht="20.100000000000001" customHeight="1" x14ac:dyDescent="0.2">
      <c r="B30" s="18"/>
      <c r="C30" s="19"/>
      <c r="D30" s="25"/>
      <c r="E30" s="21">
        <v>4</v>
      </c>
      <c r="F30" s="22" t="s">
        <v>45</v>
      </c>
      <c r="G30" s="23">
        <v>260127618</v>
      </c>
      <c r="H30" s="23">
        <v>856012.65</v>
      </c>
      <c r="I30" s="23">
        <v>856012.65</v>
      </c>
      <c r="J30" s="23">
        <v>2647276.21</v>
      </c>
      <c r="K30" s="23">
        <v>2647276.21</v>
      </c>
      <c r="L30" s="23">
        <v>19008171.890000001</v>
      </c>
      <c r="M30" s="23">
        <v>18988471.890000001</v>
      </c>
      <c r="N30" s="23">
        <v>26613040.219999999</v>
      </c>
      <c r="O30" s="23">
        <v>26593340.219999999</v>
      </c>
      <c r="P30" s="23">
        <v>35271071.539999999</v>
      </c>
      <c r="Q30" s="23">
        <v>35251371.539999999</v>
      </c>
      <c r="R30" s="23">
        <v>41665214.549999997</v>
      </c>
      <c r="S30" s="23">
        <v>37969794.549999997</v>
      </c>
      <c r="T30" s="23">
        <v>59450730.759999998</v>
      </c>
      <c r="U30" s="23">
        <v>54787310.759999998</v>
      </c>
      <c r="V30" s="23">
        <v>104357128.2</v>
      </c>
      <c r="W30" s="23">
        <v>99693708.200000003</v>
      </c>
      <c r="X30" s="23">
        <v>109597239.15000001</v>
      </c>
      <c r="Y30" s="23">
        <v>108609539.15000001</v>
      </c>
      <c r="Z30" s="23">
        <v>133165693.5</v>
      </c>
      <c r="AA30" s="23">
        <v>122623181.11</v>
      </c>
      <c r="AB30" s="23">
        <v>147073410.06</v>
      </c>
      <c r="AC30" s="23">
        <v>136080897.66999999</v>
      </c>
      <c r="AD30" s="23">
        <v>161343381.22</v>
      </c>
      <c r="AE30" s="24">
        <f t="shared" si="0"/>
        <v>0.62024702513517804</v>
      </c>
      <c r="AF30" s="23">
        <v>159925381.22</v>
      </c>
      <c r="AG30" s="24">
        <f t="shared" si="1"/>
        <v>0.61479585462547848</v>
      </c>
    </row>
    <row r="31" spans="2:33" ht="20.100000000000001" customHeight="1" x14ac:dyDescent="0.2">
      <c r="B31" s="18"/>
      <c r="C31" s="19"/>
      <c r="D31" s="25"/>
      <c r="E31" s="21">
        <v>5</v>
      </c>
      <c r="F31" s="22" t="s">
        <v>46</v>
      </c>
      <c r="G31" s="23">
        <v>183143817</v>
      </c>
      <c r="H31" s="23">
        <v>2532227.9699999997</v>
      </c>
      <c r="I31" s="23">
        <v>2136227.9699999997</v>
      </c>
      <c r="J31" s="23">
        <v>4212501.42</v>
      </c>
      <c r="K31" s="23">
        <v>3408474.42</v>
      </c>
      <c r="L31" s="23">
        <v>5979241.6200000001</v>
      </c>
      <c r="M31" s="23">
        <v>5263214.62</v>
      </c>
      <c r="N31" s="23">
        <v>10178179.41</v>
      </c>
      <c r="O31" s="23">
        <v>9506152.4100000001</v>
      </c>
      <c r="P31" s="23">
        <v>15686771.35</v>
      </c>
      <c r="Q31" s="23">
        <v>15058744.35</v>
      </c>
      <c r="R31" s="23">
        <v>18672936.419999998</v>
      </c>
      <c r="S31" s="23">
        <v>18088909.419999998</v>
      </c>
      <c r="T31" s="23">
        <v>26591358.709999997</v>
      </c>
      <c r="U31" s="23">
        <v>26459358.709999997</v>
      </c>
      <c r="V31" s="23">
        <v>29992900.039999999</v>
      </c>
      <c r="W31" s="23">
        <v>29860900.039999999</v>
      </c>
      <c r="X31" s="23">
        <v>34945184.960000001</v>
      </c>
      <c r="Y31" s="23">
        <v>34049275.580000006</v>
      </c>
      <c r="Z31" s="23">
        <v>39668835.170000002</v>
      </c>
      <c r="AA31" s="23">
        <v>39167807.170000002</v>
      </c>
      <c r="AB31" s="23">
        <v>49883490.049999997</v>
      </c>
      <c r="AC31" s="23">
        <v>49883490.049999997</v>
      </c>
      <c r="AD31" s="23">
        <v>155994222.90000001</v>
      </c>
      <c r="AE31" s="24">
        <f t="shared" si="0"/>
        <v>0.85175806344584382</v>
      </c>
      <c r="AF31" s="23">
        <v>155994222.90000001</v>
      </c>
      <c r="AG31" s="24">
        <f t="shared" si="1"/>
        <v>0.85175806344584382</v>
      </c>
    </row>
    <row r="32" spans="2:33" ht="20.100000000000001" customHeight="1" x14ac:dyDescent="0.2">
      <c r="B32" s="18"/>
      <c r="C32" s="19"/>
      <c r="D32" s="25"/>
      <c r="E32" s="21">
        <v>7</v>
      </c>
      <c r="F32" s="22" t="s">
        <v>47</v>
      </c>
      <c r="G32" s="23">
        <v>732243345</v>
      </c>
      <c r="H32" s="23">
        <v>6568194.9100000001</v>
      </c>
      <c r="I32" s="23">
        <v>6568194.9100000001</v>
      </c>
      <c r="J32" s="23">
        <v>15790170.57</v>
      </c>
      <c r="K32" s="23">
        <v>15790170.57</v>
      </c>
      <c r="L32" s="23">
        <v>44261890.910000004</v>
      </c>
      <c r="M32" s="23">
        <v>44261890.910000004</v>
      </c>
      <c r="N32" s="23">
        <v>61590526.600000001</v>
      </c>
      <c r="O32" s="23">
        <v>61590526.600000001</v>
      </c>
      <c r="P32" s="23">
        <v>92427807.679999992</v>
      </c>
      <c r="Q32" s="23">
        <v>92427807.679999992</v>
      </c>
      <c r="R32" s="23">
        <v>129937004.69</v>
      </c>
      <c r="S32" s="23">
        <v>129937004.69</v>
      </c>
      <c r="T32" s="23">
        <v>171155772.25</v>
      </c>
      <c r="U32" s="23">
        <v>171155772.25</v>
      </c>
      <c r="V32" s="23">
        <v>246669090.80999997</v>
      </c>
      <c r="W32" s="23">
        <v>246669090.80999997</v>
      </c>
      <c r="X32" s="23">
        <v>336363251.21999997</v>
      </c>
      <c r="Y32" s="23">
        <v>336363251.21999997</v>
      </c>
      <c r="Z32" s="23">
        <v>476067260.35000002</v>
      </c>
      <c r="AA32" s="23">
        <v>476067260.35000002</v>
      </c>
      <c r="AB32" s="23">
        <v>548456637.64999998</v>
      </c>
      <c r="AC32" s="23">
        <v>548456637.64999998</v>
      </c>
      <c r="AD32" s="23">
        <v>636047937.57000005</v>
      </c>
      <c r="AE32" s="24">
        <f t="shared" si="0"/>
        <v>0.868629181696421</v>
      </c>
      <c r="AF32" s="23">
        <v>636047937.57000005</v>
      </c>
      <c r="AG32" s="24">
        <f t="shared" si="1"/>
        <v>0.868629181696421</v>
      </c>
    </row>
    <row r="33" spans="2:33" ht="20.100000000000001" customHeight="1" x14ac:dyDescent="0.2">
      <c r="B33" s="18"/>
      <c r="C33" s="19"/>
      <c r="D33" s="25"/>
      <c r="E33" s="21">
        <v>8</v>
      </c>
      <c r="F33" s="22" t="s">
        <v>48</v>
      </c>
      <c r="G33" s="23">
        <v>338093313</v>
      </c>
      <c r="H33" s="23">
        <v>2229081.9300000002</v>
      </c>
      <c r="I33" s="23">
        <v>1889081.9300000002</v>
      </c>
      <c r="J33" s="23">
        <v>2947572.6</v>
      </c>
      <c r="K33" s="23">
        <v>2947572.6</v>
      </c>
      <c r="L33" s="23">
        <v>3948417.41</v>
      </c>
      <c r="M33" s="23">
        <v>3948417.41</v>
      </c>
      <c r="N33" s="23">
        <v>4543963.79</v>
      </c>
      <c r="O33" s="23">
        <v>4543963.79</v>
      </c>
      <c r="P33" s="23">
        <v>5376064.1699999999</v>
      </c>
      <c r="Q33" s="23">
        <v>5376064.1699999999</v>
      </c>
      <c r="R33" s="23">
        <v>6748038.1500000004</v>
      </c>
      <c r="S33" s="23">
        <v>6748038.1500000004</v>
      </c>
      <c r="T33" s="23">
        <v>7949309.1600000001</v>
      </c>
      <c r="U33" s="23">
        <v>7949309.1600000001</v>
      </c>
      <c r="V33" s="23">
        <v>10315094.27</v>
      </c>
      <c r="W33" s="23">
        <v>10315094.27</v>
      </c>
      <c r="X33" s="23">
        <v>11407020.52</v>
      </c>
      <c r="Y33" s="23">
        <v>10835020.52</v>
      </c>
      <c r="Z33" s="23">
        <v>13503489.92</v>
      </c>
      <c r="AA33" s="23">
        <v>12931489.92</v>
      </c>
      <c r="AB33" s="23">
        <v>13953232.689999999</v>
      </c>
      <c r="AC33" s="23">
        <v>13381232.689999999</v>
      </c>
      <c r="AD33" s="23">
        <v>16226307.59</v>
      </c>
      <c r="AE33" s="24">
        <f t="shared" si="0"/>
        <v>4.7993577412162543E-2</v>
      </c>
      <c r="AF33" s="23">
        <v>16226307.59</v>
      </c>
      <c r="AG33" s="24">
        <f t="shared" si="1"/>
        <v>4.7993577412162543E-2</v>
      </c>
    </row>
    <row r="34" spans="2:33" ht="20.100000000000001" customHeight="1" x14ac:dyDescent="0.2">
      <c r="B34" s="18"/>
      <c r="C34" s="19"/>
      <c r="D34" s="25"/>
      <c r="E34" s="21">
        <v>9</v>
      </c>
      <c r="F34" s="22" t="s">
        <v>49</v>
      </c>
      <c r="G34" s="23">
        <v>84226768</v>
      </c>
      <c r="H34" s="23">
        <v>663326.85</v>
      </c>
      <c r="I34" s="23">
        <v>128081.01</v>
      </c>
      <c r="J34" s="23">
        <v>4442907.1399999997</v>
      </c>
      <c r="K34" s="23">
        <v>4442907.1399999997</v>
      </c>
      <c r="L34" s="23">
        <v>42145909.190000005</v>
      </c>
      <c r="M34" s="23">
        <v>10663932.77</v>
      </c>
      <c r="N34" s="23">
        <v>42877370.68</v>
      </c>
      <c r="O34" s="23">
        <v>15409513.16</v>
      </c>
      <c r="P34" s="23">
        <v>43223155.660000004</v>
      </c>
      <c r="Q34" s="23">
        <v>20015986.139999997</v>
      </c>
      <c r="R34" s="23">
        <v>46798311.109999999</v>
      </c>
      <c r="S34" s="23">
        <v>27937043.350000001</v>
      </c>
      <c r="T34" s="23">
        <v>47161850.710000001</v>
      </c>
      <c r="U34" s="23">
        <v>32880943.27</v>
      </c>
      <c r="V34" s="23">
        <v>50483698.960000001</v>
      </c>
      <c r="W34" s="23">
        <v>40759901.280000001</v>
      </c>
      <c r="X34" s="23">
        <v>51927290.869999997</v>
      </c>
      <c r="Y34" s="23">
        <v>47359035.269999996</v>
      </c>
      <c r="Z34" s="23">
        <v>70268320.940000013</v>
      </c>
      <c r="AA34" s="23">
        <v>53127271.259999998</v>
      </c>
      <c r="AB34" s="23">
        <v>70644376.140000001</v>
      </c>
      <c r="AC34" s="23">
        <v>58814564.859999999</v>
      </c>
      <c r="AD34" s="23">
        <v>71542936.829999998</v>
      </c>
      <c r="AE34" s="24">
        <f t="shared" si="0"/>
        <v>0.84940854942932154</v>
      </c>
      <c r="AF34" s="23">
        <v>64659173.57</v>
      </c>
      <c r="AG34" s="24">
        <f t="shared" si="1"/>
        <v>0.76767962377471255</v>
      </c>
    </row>
    <row r="35" spans="2:33" ht="20.100000000000001" customHeight="1" x14ac:dyDescent="0.2">
      <c r="B35" s="26"/>
      <c r="C35" s="27">
        <v>4</v>
      </c>
      <c r="D35" s="28"/>
      <c r="E35" s="51" t="s">
        <v>50</v>
      </c>
      <c r="F35" s="52"/>
      <c r="G35" s="29">
        <f>+G40+G37+G38+G39</f>
        <v>9536117584</v>
      </c>
      <c r="H35" s="29">
        <v>25978888</v>
      </c>
      <c r="I35" s="29">
        <v>17000</v>
      </c>
      <c r="J35" s="29">
        <v>26214353.93</v>
      </c>
      <c r="K35" s="29">
        <v>22213590.93</v>
      </c>
      <c r="L35" s="29">
        <v>26834539.350000001</v>
      </c>
      <c r="M35" s="29">
        <v>22833776.350000001</v>
      </c>
      <c r="N35" s="29">
        <v>37758028.469999999</v>
      </c>
      <c r="O35" s="29">
        <v>37758028.469999999</v>
      </c>
      <c r="P35" s="29">
        <v>231424531.96000001</v>
      </c>
      <c r="Q35" s="29">
        <v>231424531.96000001</v>
      </c>
      <c r="R35" s="29">
        <v>260412295.06999999</v>
      </c>
      <c r="S35" s="29">
        <v>245675810.23000002</v>
      </c>
      <c r="T35" s="29">
        <v>274331982.99000001</v>
      </c>
      <c r="U35" s="29">
        <v>265116784.06999999</v>
      </c>
      <c r="V35" s="29">
        <v>453819992.70000005</v>
      </c>
      <c r="W35" s="29">
        <v>285800832.19</v>
      </c>
      <c r="X35" s="29">
        <v>1327971663.0999999</v>
      </c>
      <c r="Y35" s="29">
        <v>911704543.59000003</v>
      </c>
      <c r="Z35" s="29">
        <v>1999371535.98</v>
      </c>
      <c r="AA35" s="29">
        <v>1031508059.47</v>
      </c>
      <c r="AB35" s="29">
        <v>4045406689.7000003</v>
      </c>
      <c r="AC35" s="29">
        <v>1038177911.1900001</v>
      </c>
      <c r="AD35" s="29">
        <f>+AD40+AD37+AD38+AD39</f>
        <v>9350605480.1100006</v>
      </c>
      <c r="AE35" s="30">
        <f t="shared" si="0"/>
        <v>0.98054636991879618</v>
      </c>
      <c r="AF35" s="29">
        <f>+AF40+AF37+AF38+AF39</f>
        <v>9250453026.6199989</v>
      </c>
      <c r="AG35" s="31">
        <f t="shared" si="1"/>
        <v>0.97004393508535403</v>
      </c>
    </row>
    <row r="36" spans="2:33" ht="20.100000000000001" customHeight="1" x14ac:dyDescent="0.2">
      <c r="B36" s="32"/>
      <c r="C36" s="33"/>
      <c r="D36" s="25"/>
      <c r="E36" s="20">
        <v>1</v>
      </c>
      <c r="F36" s="34" t="s">
        <v>51</v>
      </c>
      <c r="G36" s="23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>
        <v>0</v>
      </c>
      <c r="V36" s="35">
        <v>0</v>
      </c>
      <c r="W36" s="35"/>
      <c r="X36" s="35"/>
      <c r="Y36" s="35"/>
      <c r="Z36" s="35"/>
      <c r="AA36" s="35"/>
      <c r="AB36" s="35"/>
      <c r="AC36" s="35"/>
      <c r="AD36" s="35"/>
      <c r="AE36" s="24" t="e">
        <f>+AD36/G36</f>
        <v>#DIV/0!</v>
      </c>
      <c r="AF36" s="23"/>
      <c r="AG36" s="24" t="e">
        <f>+AF36/G36</f>
        <v>#DIV/0!</v>
      </c>
    </row>
    <row r="37" spans="2:33" ht="20.100000000000001" customHeight="1" x14ac:dyDescent="0.2">
      <c r="B37" s="32"/>
      <c r="C37" s="33"/>
      <c r="D37" s="25"/>
      <c r="E37" s="20">
        <v>2</v>
      </c>
      <c r="F37" s="34" t="s">
        <v>52</v>
      </c>
      <c r="G37" s="23">
        <v>0</v>
      </c>
      <c r="H37" s="23"/>
      <c r="I37" s="23"/>
      <c r="J37" s="23"/>
      <c r="K37" s="23"/>
      <c r="L37" s="23"/>
      <c r="M37" s="23"/>
      <c r="N37" s="23"/>
      <c r="O37" s="23"/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4" t="e">
        <f>+AD37/G37</f>
        <v>#DIV/0!</v>
      </c>
      <c r="AF37" s="23">
        <v>0</v>
      </c>
      <c r="AG37" s="24" t="e">
        <f>+AF37/G37</f>
        <v>#DIV/0!</v>
      </c>
    </row>
    <row r="38" spans="2:33" ht="20.100000000000001" customHeight="1" x14ac:dyDescent="0.2">
      <c r="B38" s="32"/>
      <c r="C38" s="33"/>
      <c r="D38" s="25"/>
      <c r="E38" s="20">
        <v>3</v>
      </c>
      <c r="F38" s="34" t="s">
        <v>53</v>
      </c>
      <c r="G38" s="23">
        <v>7877618912</v>
      </c>
      <c r="H38" s="23">
        <v>25978888</v>
      </c>
      <c r="I38" s="23">
        <v>17000</v>
      </c>
      <c r="J38" s="23">
        <v>26214353.93</v>
      </c>
      <c r="K38" s="23">
        <v>22213590.93</v>
      </c>
      <c r="L38" s="23">
        <v>26752039.350000001</v>
      </c>
      <c r="M38" s="23">
        <v>22751276.350000001</v>
      </c>
      <c r="N38" s="23">
        <v>36067325.469999999</v>
      </c>
      <c r="O38" s="23">
        <v>36067325.469999999</v>
      </c>
      <c r="P38" s="23">
        <v>70231188.719999999</v>
      </c>
      <c r="Q38" s="23">
        <v>70231188.719999999</v>
      </c>
      <c r="R38" s="23">
        <v>84482466.989999995</v>
      </c>
      <c r="S38" s="23">
        <v>84482466.989999995</v>
      </c>
      <c r="T38" s="23">
        <v>87543635.989999995</v>
      </c>
      <c r="U38" s="23">
        <v>87543635.989999995</v>
      </c>
      <c r="V38" s="23">
        <v>225584575.70000002</v>
      </c>
      <c r="W38" s="23">
        <v>90539375.699999988</v>
      </c>
      <c r="X38" s="23">
        <v>1055988460.6</v>
      </c>
      <c r="Y38" s="23">
        <v>639725826.60000002</v>
      </c>
      <c r="Z38" s="23">
        <v>1722780183.48</v>
      </c>
      <c r="AA38" s="23">
        <v>754921192.48000002</v>
      </c>
      <c r="AB38" s="23">
        <v>3722267601.8000002</v>
      </c>
      <c r="AC38" s="23">
        <v>760142810.80000007</v>
      </c>
      <c r="AD38" s="23">
        <v>7870549740.4399996</v>
      </c>
      <c r="AE38" s="24">
        <f t="shared" si="0"/>
        <v>0.99910262585192688</v>
      </c>
      <c r="AF38" s="23">
        <v>7777699119.9399996</v>
      </c>
      <c r="AG38" s="24">
        <f t="shared" si="1"/>
        <v>0.98731599063420139</v>
      </c>
    </row>
    <row r="39" spans="2:33" ht="20.100000000000001" customHeight="1" x14ac:dyDescent="0.2">
      <c r="B39" s="32"/>
      <c r="C39" s="33"/>
      <c r="D39" s="25"/>
      <c r="E39" s="20">
        <v>5</v>
      </c>
      <c r="F39" s="34" t="s">
        <v>54</v>
      </c>
      <c r="G39" s="23">
        <v>410523</v>
      </c>
      <c r="H39" s="23">
        <v>0</v>
      </c>
      <c r="I39" s="23">
        <v>0</v>
      </c>
      <c r="J39" s="23">
        <v>0</v>
      </c>
      <c r="K39" s="23">
        <v>0</v>
      </c>
      <c r="L39" s="23">
        <v>40000</v>
      </c>
      <c r="M39" s="23">
        <v>40000</v>
      </c>
      <c r="N39" s="23">
        <v>80000</v>
      </c>
      <c r="O39" s="23">
        <v>80000</v>
      </c>
      <c r="P39" s="23">
        <v>100000</v>
      </c>
      <c r="Q39" s="23">
        <v>100000</v>
      </c>
      <c r="R39" s="23">
        <v>100000</v>
      </c>
      <c r="S39" s="23">
        <v>100000</v>
      </c>
      <c r="T39" s="23">
        <v>180000</v>
      </c>
      <c r="U39" s="23">
        <v>180000</v>
      </c>
      <c r="V39" s="23">
        <v>180000</v>
      </c>
      <c r="W39" s="23">
        <v>180000</v>
      </c>
      <c r="X39" s="23">
        <v>256000</v>
      </c>
      <c r="Y39" s="23">
        <v>256000</v>
      </c>
      <c r="Z39" s="23">
        <v>256000</v>
      </c>
      <c r="AA39" s="23">
        <v>256000</v>
      </c>
      <c r="AB39" s="23">
        <v>256000</v>
      </c>
      <c r="AC39" s="23">
        <v>256000</v>
      </c>
      <c r="AD39" s="23">
        <v>256000</v>
      </c>
      <c r="AE39" s="24">
        <f t="shared" si="0"/>
        <v>0.62359478031681537</v>
      </c>
      <c r="AF39" s="23">
        <v>256000</v>
      </c>
      <c r="AG39" s="24">
        <f t="shared" si="1"/>
        <v>0.62359478031681537</v>
      </c>
    </row>
    <row r="40" spans="2:33" ht="20.100000000000001" customHeight="1" x14ac:dyDescent="0.2">
      <c r="B40" s="36"/>
      <c r="C40" s="19"/>
      <c r="D40" s="25"/>
      <c r="E40" s="25">
        <v>8</v>
      </c>
      <c r="F40" s="22" t="s">
        <v>55</v>
      </c>
      <c r="G40" s="23">
        <v>1658088149</v>
      </c>
      <c r="H40" s="23">
        <v>0</v>
      </c>
      <c r="I40" s="23">
        <v>0</v>
      </c>
      <c r="J40" s="23">
        <v>0</v>
      </c>
      <c r="K40" s="23">
        <v>0</v>
      </c>
      <c r="L40" s="23">
        <v>42500</v>
      </c>
      <c r="M40" s="23">
        <v>42500</v>
      </c>
      <c r="N40" s="23">
        <v>1610703</v>
      </c>
      <c r="O40" s="23">
        <v>1610703</v>
      </c>
      <c r="P40" s="23">
        <v>161093343.24000001</v>
      </c>
      <c r="Q40" s="23">
        <v>161093343.24000001</v>
      </c>
      <c r="R40" s="23">
        <v>175829828.08000001</v>
      </c>
      <c r="S40" s="23">
        <v>161093343.24000001</v>
      </c>
      <c r="T40" s="23">
        <v>186608347</v>
      </c>
      <c r="U40" s="23">
        <v>177393148.08000001</v>
      </c>
      <c r="V40" s="23">
        <v>228055417</v>
      </c>
      <c r="W40" s="23">
        <v>195081456.49000001</v>
      </c>
      <c r="X40" s="23">
        <v>271727202.5</v>
      </c>
      <c r="Y40" s="23">
        <v>271722716.99000001</v>
      </c>
      <c r="Z40" s="23">
        <v>276335352.5</v>
      </c>
      <c r="AA40" s="23">
        <v>276330866.99000001</v>
      </c>
      <c r="AB40" s="23">
        <v>322883087.89999998</v>
      </c>
      <c r="AC40" s="23">
        <v>277779100.38999999</v>
      </c>
      <c r="AD40" s="23">
        <v>1479799739.6700001</v>
      </c>
      <c r="AE40" s="37">
        <f t="shared" si="0"/>
        <v>0.89247350363276745</v>
      </c>
      <c r="AF40" s="38">
        <v>1472497906.6800001</v>
      </c>
      <c r="AG40" s="37">
        <f t="shared" si="1"/>
        <v>0.88806973716570481</v>
      </c>
    </row>
    <row r="41" spans="2:33" ht="23.1" customHeight="1" x14ac:dyDescent="0.2">
      <c r="B41" s="15"/>
      <c r="C41" s="16">
        <v>5</v>
      </c>
      <c r="D41" s="48" t="s">
        <v>3</v>
      </c>
      <c r="E41" s="49"/>
      <c r="F41" s="50"/>
      <c r="G41" s="17">
        <f>+G42</f>
        <v>30328243</v>
      </c>
      <c r="H41" s="17">
        <v>96254</v>
      </c>
      <c r="I41" s="17">
        <v>96254</v>
      </c>
      <c r="J41" s="17">
        <v>178754</v>
      </c>
      <c r="K41" s="17">
        <v>178754</v>
      </c>
      <c r="L41" s="17">
        <v>2541720.75</v>
      </c>
      <c r="M41" s="17">
        <v>2541720.75</v>
      </c>
      <c r="N41" s="17">
        <v>2624220.75</v>
      </c>
      <c r="O41" s="17">
        <v>2624220.75</v>
      </c>
      <c r="P41" s="17">
        <v>2861807.75</v>
      </c>
      <c r="Q41" s="17">
        <v>2861807.75</v>
      </c>
      <c r="R41" s="17">
        <v>3221807.75</v>
      </c>
      <c r="S41" s="17">
        <v>3221807.75</v>
      </c>
      <c r="T41" s="17">
        <v>3561807.75</v>
      </c>
      <c r="U41" s="17">
        <v>3561807.75</v>
      </c>
      <c r="V41" s="17">
        <v>3903647.75</v>
      </c>
      <c r="W41" s="17">
        <v>3903647.75</v>
      </c>
      <c r="X41" s="17">
        <v>4263647.75</v>
      </c>
      <c r="Y41" s="17">
        <v>4263647.75</v>
      </c>
      <c r="Z41" s="17">
        <v>4624467.75</v>
      </c>
      <c r="AA41" s="17">
        <v>4624467.75</v>
      </c>
      <c r="AB41" s="17">
        <v>5005398.75</v>
      </c>
      <c r="AC41" s="17">
        <v>5005398.75</v>
      </c>
      <c r="AD41" s="17">
        <f>+AD42</f>
        <v>5345398.75</v>
      </c>
      <c r="AE41" s="9">
        <f t="shared" si="0"/>
        <v>0.17625151414145554</v>
      </c>
      <c r="AF41" s="17">
        <f>+AF42</f>
        <v>5345398.75</v>
      </c>
      <c r="AG41" s="9">
        <f t="shared" si="1"/>
        <v>0.17625151414145554</v>
      </c>
    </row>
    <row r="42" spans="2:33" ht="20.100000000000001" customHeight="1" x14ac:dyDescent="0.2">
      <c r="B42" s="18"/>
      <c r="C42" s="19"/>
      <c r="D42" s="25"/>
      <c r="E42" s="21">
        <v>1</v>
      </c>
      <c r="F42" s="22" t="s">
        <v>56</v>
      </c>
      <c r="G42" s="23">
        <v>30328243</v>
      </c>
      <c r="H42" s="23">
        <v>96254</v>
      </c>
      <c r="I42" s="23">
        <v>96254</v>
      </c>
      <c r="J42" s="23">
        <v>178754</v>
      </c>
      <c r="K42" s="23">
        <v>178754</v>
      </c>
      <c r="L42" s="23">
        <v>2541720.75</v>
      </c>
      <c r="M42" s="23">
        <v>2541720.75</v>
      </c>
      <c r="N42" s="23">
        <v>2624220.75</v>
      </c>
      <c r="O42" s="23">
        <v>2624220.75</v>
      </c>
      <c r="P42" s="23">
        <v>2861807.75</v>
      </c>
      <c r="Q42" s="23">
        <v>2861807.75</v>
      </c>
      <c r="R42" s="23">
        <v>3221807.75</v>
      </c>
      <c r="S42" s="23">
        <v>3221807.75</v>
      </c>
      <c r="T42" s="23">
        <v>3561807.75</v>
      </c>
      <c r="U42" s="23">
        <v>3561807.75</v>
      </c>
      <c r="V42" s="23">
        <v>3903647.75</v>
      </c>
      <c r="W42" s="23">
        <v>3903647.75</v>
      </c>
      <c r="X42" s="23">
        <v>4263647.75</v>
      </c>
      <c r="Y42" s="23">
        <v>4263647.75</v>
      </c>
      <c r="Z42" s="23">
        <v>4624467.75</v>
      </c>
      <c r="AA42" s="23">
        <v>4624467.75</v>
      </c>
      <c r="AB42" s="23">
        <v>5005398.75</v>
      </c>
      <c r="AC42" s="23">
        <v>5005398.75</v>
      </c>
      <c r="AD42" s="23">
        <v>5345398.75</v>
      </c>
      <c r="AE42" s="24">
        <f t="shared" si="0"/>
        <v>0.17625151414145554</v>
      </c>
      <c r="AF42" s="23">
        <v>5345398.75</v>
      </c>
      <c r="AG42" s="24">
        <f t="shared" si="1"/>
        <v>0.17625151414145554</v>
      </c>
    </row>
    <row r="43" spans="2:33" ht="23.1" customHeight="1" x14ac:dyDescent="0.2">
      <c r="B43" s="11">
        <v>3</v>
      </c>
      <c r="C43" s="12"/>
      <c r="D43" s="53" t="s">
        <v>57</v>
      </c>
      <c r="E43" s="54"/>
      <c r="F43" s="55"/>
      <c r="G43" s="13">
        <f>+G44+G47</f>
        <v>1671823756</v>
      </c>
      <c r="H43" s="13">
        <v>115831412</v>
      </c>
      <c r="I43" s="13">
        <v>115831412</v>
      </c>
      <c r="J43" s="13">
        <v>129639949.62</v>
      </c>
      <c r="K43" s="13">
        <v>129639949.62</v>
      </c>
      <c r="L43" s="13">
        <v>266802560.08999997</v>
      </c>
      <c r="M43" s="13">
        <v>266802560.08999997</v>
      </c>
      <c r="N43" s="13">
        <v>353386346.38</v>
      </c>
      <c r="O43" s="13">
        <v>353386346.38</v>
      </c>
      <c r="P43" s="13">
        <v>442552531.15000004</v>
      </c>
      <c r="Q43" s="13">
        <v>442552531.15000004</v>
      </c>
      <c r="R43" s="13">
        <v>538183155.97000003</v>
      </c>
      <c r="S43" s="13">
        <v>538183155.97000003</v>
      </c>
      <c r="T43" s="13">
        <v>681992344.60000002</v>
      </c>
      <c r="U43" s="13">
        <v>681992344.60000002</v>
      </c>
      <c r="V43" s="13">
        <v>770489000.8900001</v>
      </c>
      <c r="W43" s="13">
        <v>770489000.8900001</v>
      </c>
      <c r="X43" s="13">
        <v>779306701.18000007</v>
      </c>
      <c r="Y43" s="13">
        <v>779306701.18000007</v>
      </c>
      <c r="Z43" s="13">
        <v>971706474.82999992</v>
      </c>
      <c r="AA43" s="13">
        <v>971706474.82999992</v>
      </c>
      <c r="AB43" s="13">
        <v>975444146.74000001</v>
      </c>
      <c r="AC43" s="13">
        <v>975444146.74000001</v>
      </c>
      <c r="AD43" s="13">
        <f>+AD44+AD47</f>
        <v>1216810620.1699998</v>
      </c>
      <c r="AE43" s="14">
        <f t="shared" si="0"/>
        <v>0.72783426829711817</v>
      </c>
      <c r="AF43" s="13">
        <f>+AF44+AF47</f>
        <v>1216810620.1699998</v>
      </c>
      <c r="AG43" s="14">
        <f t="shared" si="1"/>
        <v>0.72783426829711817</v>
      </c>
    </row>
    <row r="44" spans="2:33" ht="23.1" customHeight="1" x14ac:dyDescent="0.2">
      <c r="B44" s="15"/>
      <c r="C44" s="16">
        <v>1</v>
      </c>
      <c r="D44" s="48" t="s">
        <v>0</v>
      </c>
      <c r="E44" s="49"/>
      <c r="F44" s="50"/>
      <c r="G44" s="17">
        <f>SUM(G45:G46)</f>
        <v>1671765756</v>
      </c>
      <c r="H44" s="17">
        <v>115828042.52</v>
      </c>
      <c r="I44" s="17">
        <v>115828042.52</v>
      </c>
      <c r="J44" s="17">
        <v>129636580.14</v>
      </c>
      <c r="K44" s="17">
        <v>129636580.14</v>
      </c>
      <c r="L44" s="17">
        <v>266793440.38999999</v>
      </c>
      <c r="M44" s="17">
        <v>266793440.38999999</v>
      </c>
      <c r="N44" s="17">
        <v>353373357.10000002</v>
      </c>
      <c r="O44" s="17">
        <v>353373357.10000002</v>
      </c>
      <c r="P44" s="17">
        <v>442535672.29000002</v>
      </c>
      <c r="Q44" s="17">
        <v>442535672.29000002</v>
      </c>
      <c r="R44" s="17">
        <v>538162427.52999997</v>
      </c>
      <c r="S44" s="17">
        <v>538162427.52999997</v>
      </c>
      <c r="T44" s="17">
        <v>681965776.81000006</v>
      </c>
      <c r="U44" s="17">
        <v>681965776.81000006</v>
      </c>
      <c r="V44" s="17">
        <v>770458739.41000009</v>
      </c>
      <c r="W44" s="17">
        <v>770458739.41000009</v>
      </c>
      <c r="X44" s="17">
        <v>779276439.70000005</v>
      </c>
      <c r="Y44" s="17">
        <v>779276439.70000005</v>
      </c>
      <c r="Z44" s="17">
        <v>971668825.96999991</v>
      </c>
      <c r="AA44" s="17">
        <v>971668825.96999991</v>
      </c>
      <c r="AB44" s="17">
        <v>975406497.88</v>
      </c>
      <c r="AC44" s="17">
        <v>975406497.88</v>
      </c>
      <c r="AD44" s="17">
        <f>SUM(AD45:AD46)</f>
        <v>1216765583.9299998</v>
      </c>
      <c r="AE44" s="9">
        <f t="shared" si="0"/>
        <v>0.72783258034985121</v>
      </c>
      <c r="AF44" s="17">
        <f>SUM(AF45:AF46)</f>
        <v>1216765583.9299998</v>
      </c>
      <c r="AG44" s="9">
        <f t="shared" si="1"/>
        <v>0.72783258034985121</v>
      </c>
    </row>
    <row r="45" spans="2:33" ht="20.100000000000001" customHeight="1" x14ac:dyDescent="0.2">
      <c r="B45" s="18"/>
      <c r="C45" s="19"/>
      <c r="D45" s="25" t="s">
        <v>0</v>
      </c>
      <c r="E45" s="21">
        <v>1</v>
      </c>
      <c r="F45" s="22" t="s">
        <v>29</v>
      </c>
      <c r="G45" s="23">
        <v>1665129632</v>
      </c>
      <c r="H45" s="23">
        <v>115331668.58</v>
      </c>
      <c r="I45" s="23">
        <v>115331668.58</v>
      </c>
      <c r="J45" s="23">
        <v>129084301.23</v>
      </c>
      <c r="K45" s="23">
        <v>129084301.23</v>
      </c>
      <c r="L45" s="23">
        <v>265651263.16999999</v>
      </c>
      <c r="M45" s="23">
        <v>265651263.16999999</v>
      </c>
      <c r="N45" s="23">
        <v>351861202.98000002</v>
      </c>
      <c r="O45" s="23">
        <v>351861202.98000002</v>
      </c>
      <c r="P45" s="23">
        <v>440641180</v>
      </c>
      <c r="Q45" s="23">
        <v>440641180</v>
      </c>
      <c r="R45" s="23">
        <v>535856949.23000002</v>
      </c>
      <c r="S45" s="23">
        <v>535856949.23000002</v>
      </c>
      <c r="T45" s="23">
        <v>679053453.32000005</v>
      </c>
      <c r="U45" s="23">
        <v>679053453.32000005</v>
      </c>
      <c r="V45" s="23">
        <v>767163150.07000005</v>
      </c>
      <c r="W45" s="23">
        <v>767163150.07000005</v>
      </c>
      <c r="X45" s="23">
        <v>775945151.07000005</v>
      </c>
      <c r="Y45" s="23">
        <v>775945151.07000005</v>
      </c>
      <c r="Z45" s="23">
        <v>967504877.29999995</v>
      </c>
      <c r="AA45" s="23">
        <v>967504877.29999995</v>
      </c>
      <c r="AB45" s="23">
        <v>971227423.97000003</v>
      </c>
      <c r="AC45" s="23">
        <v>971227423.97000003</v>
      </c>
      <c r="AD45" s="23">
        <v>1211552680.0699999</v>
      </c>
      <c r="AE45" s="24">
        <f t="shared" si="0"/>
        <v>0.72760261831074058</v>
      </c>
      <c r="AF45" s="23">
        <v>1211552680.0699999</v>
      </c>
      <c r="AG45" s="24">
        <f t="shared" si="1"/>
        <v>0.72760261831074058</v>
      </c>
    </row>
    <row r="46" spans="2:33" ht="20.100000000000001" customHeight="1" x14ac:dyDescent="0.2">
      <c r="B46" s="18"/>
      <c r="C46" s="19"/>
      <c r="D46" s="25"/>
      <c r="E46" s="21">
        <v>5</v>
      </c>
      <c r="F46" s="22" t="s">
        <v>31</v>
      </c>
      <c r="G46" s="23">
        <v>6636124</v>
      </c>
      <c r="H46" s="23">
        <v>496373.94</v>
      </c>
      <c r="I46" s="23">
        <v>496373.94</v>
      </c>
      <c r="J46" s="23">
        <v>552278.91</v>
      </c>
      <c r="K46" s="23">
        <v>552278.91</v>
      </c>
      <c r="L46" s="23">
        <v>1142177.22</v>
      </c>
      <c r="M46" s="23">
        <v>1142177.22</v>
      </c>
      <c r="N46" s="23">
        <v>1512154.12</v>
      </c>
      <c r="O46" s="23">
        <v>1512154.12</v>
      </c>
      <c r="P46" s="23">
        <v>1894492.29</v>
      </c>
      <c r="Q46" s="23">
        <v>1894492.29</v>
      </c>
      <c r="R46" s="23">
        <v>2305478.2999999998</v>
      </c>
      <c r="S46" s="23">
        <v>2305478.2999999998</v>
      </c>
      <c r="T46" s="23">
        <v>2912323.49</v>
      </c>
      <c r="U46" s="23">
        <v>2912323.49</v>
      </c>
      <c r="V46" s="23">
        <v>3295589.34</v>
      </c>
      <c r="W46" s="23">
        <v>3295589.34</v>
      </c>
      <c r="X46" s="23">
        <v>3331288.63</v>
      </c>
      <c r="Y46" s="23">
        <v>3331288.63</v>
      </c>
      <c r="Z46" s="23">
        <v>4163948.67</v>
      </c>
      <c r="AA46" s="23">
        <v>4163948.67</v>
      </c>
      <c r="AB46" s="23">
        <v>4179073.91</v>
      </c>
      <c r="AC46" s="23">
        <v>4179073.91</v>
      </c>
      <c r="AD46" s="23">
        <v>5212903.8600000003</v>
      </c>
      <c r="AE46" s="24">
        <f t="shared" si="0"/>
        <v>0.78553442642120619</v>
      </c>
      <c r="AF46" s="23">
        <v>5212903.8600000003</v>
      </c>
      <c r="AG46" s="24">
        <f t="shared" si="1"/>
        <v>0.78553442642120619</v>
      </c>
    </row>
    <row r="47" spans="2:33" ht="23.1" customHeight="1" x14ac:dyDescent="0.2">
      <c r="B47" s="15"/>
      <c r="C47" s="16">
        <v>3</v>
      </c>
      <c r="D47" s="48" t="s">
        <v>2</v>
      </c>
      <c r="E47" s="49"/>
      <c r="F47" s="50"/>
      <c r="G47" s="17">
        <f>+G48</f>
        <v>58000</v>
      </c>
      <c r="H47" s="17">
        <v>3369.48</v>
      </c>
      <c r="I47" s="17">
        <v>3369.48</v>
      </c>
      <c r="J47" s="17">
        <v>3369.48</v>
      </c>
      <c r="K47" s="17">
        <v>3369.48</v>
      </c>
      <c r="L47" s="17">
        <v>9119.7000000000007</v>
      </c>
      <c r="M47" s="17">
        <v>9119.7000000000007</v>
      </c>
      <c r="N47" s="17">
        <v>12989.28</v>
      </c>
      <c r="O47" s="17">
        <v>12989.28</v>
      </c>
      <c r="P47" s="17">
        <v>16858.86</v>
      </c>
      <c r="Q47" s="17">
        <v>16858.86</v>
      </c>
      <c r="R47" s="17">
        <v>20728.439999999999</v>
      </c>
      <c r="S47" s="17">
        <v>20728.439999999999</v>
      </c>
      <c r="T47" s="17">
        <v>26567.79</v>
      </c>
      <c r="U47" s="17">
        <v>26567.79</v>
      </c>
      <c r="V47" s="17">
        <v>30261.48</v>
      </c>
      <c r="W47" s="17">
        <v>30261.48</v>
      </c>
      <c r="X47" s="17">
        <v>30261.48</v>
      </c>
      <c r="Y47" s="17">
        <v>30261.48</v>
      </c>
      <c r="Z47" s="17">
        <v>37648.86</v>
      </c>
      <c r="AA47" s="17">
        <v>37648.86</v>
      </c>
      <c r="AB47" s="17">
        <v>37648.86</v>
      </c>
      <c r="AC47" s="17">
        <v>37648.86</v>
      </c>
      <c r="AD47" s="17">
        <f>+AD48</f>
        <v>45036.24</v>
      </c>
      <c r="AE47" s="9">
        <f t="shared" si="0"/>
        <v>0.77648689655172409</v>
      </c>
      <c r="AF47" s="17">
        <f>+AF48</f>
        <v>45036.24</v>
      </c>
      <c r="AG47" s="9">
        <f t="shared" si="1"/>
        <v>0.77648689655172409</v>
      </c>
    </row>
    <row r="48" spans="2:33" ht="20.100000000000001" customHeight="1" x14ac:dyDescent="0.2">
      <c r="B48" s="18"/>
      <c r="C48" s="19"/>
      <c r="D48" s="25"/>
      <c r="E48" s="21">
        <v>5</v>
      </c>
      <c r="F48" s="22" t="s">
        <v>46</v>
      </c>
      <c r="G48" s="23">
        <v>58000</v>
      </c>
      <c r="H48" s="23">
        <v>3369.48</v>
      </c>
      <c r="I48" s="23">
        <v>3369.48</v>
      </c>
      <c r="J48" s="23">
        <v>3369.48</v>
      </c>
      <c r="K48" s="23">
        <v>3369.48</v>
      </c>
      <c r="L48" s="23">
        <v>9119.7000000000007</v>
      </c>
      <c r="M48" s="23">
        <v>9119.7000000000007</v>
      </c>
      <c r="N48" s="23">
        <v>12989.28</v>
      </c>
      <c r="O48" s="23">
        <v>12989.28</v>
      </c>
      <c r="P48" s="23">
        <v>16858.86</v>
      </c>
      <c r="Q48" s="23">
        <v>16858.86</v>
      </c>
      <c r="R48" s="23">
        <v>20728.439999999999</v>
      </c>
      <c r="S48" s="23">
        <v>20728.439999999999</v>
      </c>
      <c r="T48" s="23">
        <v>26567.79</v>
      </c>
      <c r="U48" s="23">
        <v>26567.79</v>
      </c>
      <c r="V48" s="23">
        <v>30261.48</v>
      </c>
      <c r="W48" s="23">
        <v>30261.48</v>
      </c>
      <c r="X48" s="23">
        <v>30261.48</v>
      </c>
      <c r="Y48" s="23">
        <v>30261.48</v>
      </c>
      <c r="Z48" s="23">
        <v>37648.86</v>
      </c>
      <c r="AA48" s="23">
        <v>37648.86</v>
      </c>
      <c r="AB48" s="23">
        <v>37648.86</v>
      </c>
      <c r="AC48" s="23">
        <v>37648.86</v>
      </c>
      <c r="AD48" s="23">
        <v>45036.24</v>
      </c>
      <c r="AE48" s="24">
        <f t="shared" si="0"/>
        <v>0.77648689655172409</v>
      </c>
      <c r="AF48" s="23">
        <v>45036.24</v>
      </c>
      <c r="AG48" s="24">
        <f t="shared" si="1"/>
        <v>0.77648689655172409</v>
      </c>
    </row>
    <row r="49" spans="2:33" ht="23.1" customHeight="1" thickBot="1" x14ac:dyDescent="0.25">
      <c r="B49" s="39"/>
      <c r="C49" s="40"/>
      <c r="D49" s="41"/>
      <c r="E49" s="42"/>
      <c r="F49" s="4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5"/>
      <c r="AF49" s="44"/>
      <c r="AG49" s="45"/>
    </row>
    <row r="50" spans="2:33" ht="23.1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33" ht="20.100000000000001" customHeight="1" x14ac:dyDescent="0.2"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2:33" ht="20.100000000000001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33" ht="20.100000000000001" customHeight="1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33" ht="20.100000000000001" customHeight="1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33" ht="20.100000000000001" customHeight="1" x14ac:dyDescent="0.2"/>
  </sheetData>
  <mergeCells count="24">
    <mergeCell ref="A2:AG2"/>
    <mergeCell ref="B3:AG3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G7"/>
    <mergeCell ref="E9:F9"/>
    <mergeCell ref="D10:F10"/>
    <mergeCell ref="D44:F44"/>
    <mergeCell ref="D47:F47"/>
    <mergeCell ref="D11:F11"/>
    <mergeCell ref="D16:F16"/>
    <mergeCell ref="D26:F26"/>
    <mergeCell ref="E35:F35"/>
    <mergeCell ref="D41:F41"/>
    <mergeCell ref="D43:F43"/>
  </mergeCells>
  <printOptions horizontalCentered="1" verticalCentered="1"/>
  <pageMargins left="0" right="0" top="0" bottom="0" header="0.51181102362204722" footer="0.51181102362204722"/>
  <pageSetup paperSize="5" scale="6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2022-01-10T13:13:19Z</cp:lastPrinted>
  <dcterms:created xsi:type="dcterms:W3CDTF">2018-06-06T14:57:39Z</dcterms:created>
  <dcterms:modified xsi:type="dcterms:W3CDTF">2025-03-25T17:09:14Z</dcterms:modified>
</cp:coreProperties>
</file>