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19140" windowHeight="11490"/>
  </bookViews>
  <sheets>
    <sheet name="Ejecución Presupuestaria" sheetId="3" r:id="rId1"/>
  </sheets>
  <calcPr calcId="191029"/>
</workbook>
</file>

<file path=xl/calcChain.xml><?xml version="1.0" encoding="utf-8"?>
<calcChain xmlns="http://schemas.openxmlformats.org/spreadsheetml/2006/main">
  <c r="Q46" i="3" l="1"/>
  <c r="O46" i="3"/>
  <c r="P45" i="3"/>
  <c r="Q45" i="3"/>
  <c r="N45" i="3"/>
  <c r="O45" i="3"/>
  <c r="I45" i="3"/>
  <c r="G45" i="3"/>
  <c r="Q44" i="3"/>
  <c r="O44" i="3"/>
  <c r="Q43" i="3"/>
  <c r="O43" i="3"/>
  <c r="P42" i="3"/>
  <c r="P41" i="3"/>
  <c r="Q41" i="3"/>
  <c r="O42" i="3"/>
  <c r="N42" i="3"/>
  <c r="I42" i="3"/>
  <c r="G42" i="3"/>
  <c r="N41" i="3"/>
  <c r="O41" i="3"/>
  <c r="I41" i="3"/>
  <c r="G41" i="3"/>
  <c r="Q40" i="3"/>
  <c r="O40" i="3"/>
  <c r="P39" i="3"/>
  <c r="Q39" i="3"/>
  <c r="N39" i="3"/>
  <c r="O39" i="3"/>
  <c r="I39" i="3"/>
  <c r="G39" i="3"/>
  <c r="Q38" i="3"/>
  <c r="O38" i="3"/>
  <c r="Q37" i="3"/>
  <c r="O37" i="3"/>
  <c r="Q36" i="3"/>
  <c r="O36" i="3"/>
  <c r="Q35" i="3"/>
  <c r="O35" i="3"/>
  <c r="P34" i="3"/>
  <c r="Q34" i="3"/>
  <c r="N34" i="3"/>
  <c r="O34" i="3"/>
  <c r="I34" i="3"/>
  <c r="G34" i="3"/>
  <c r="Q33" i="3"/>
  <c r="O33" i="3"/>
  <c r="Q32" i="3"/>
  <c r="O32" i="3"/>
  <c r="Q31" i="3"/>
  <c r="O31" i="3"/>
  <c r="Q30" i="3"/>
  <c r="O30" i="3"/>
  <c r="Q29" i="3"/>
  <c r="O29" i="3"/>
  <c r="Q28" i="3"/>
  <c r="O28" i="3"/>
  <c r="Q27" i="3"/>
  <c r="O27" i="3"/>
  <c r="Q26" i="3"/>
  <c r="O26" i="3"/>
  <c r="Q25" i="3"/>
  <c r="P25" i="3"/>
  <c r="N25" i="3"/>
  <c r="O25" i="3"/>
  <c r="I25" i="3"/>
  <c r="G25" i="3"/>
  <c r="Q24" i="3"/>
  <c r="O24" i="3"/>
  <c r="Q22" i="3"/>
  <c r="O22" i="3"/>
  <c r="Q20" i="3"/>
  <c r="O20" i="3"/>
  <c r="Q18" i="3"/>
  <c r="O18" i="3"/>
  <c r="Q17" i="3"/>
  <c r="O17" i="3"/>
  <c r="Q16" i="3"/>
  <c r="O16" i="3"/>
  <c r="P15" i="3"/>
  <c r="Q15" i="3"/>
  <c r="N15" i="3"/>
  <c r="O15" i="3"/>
  <c r="I15" i="3"/>
  <c r="G15" i="3"/>
  <c r="G10" i="3"/>
  <c r="G9" i="3"/>
  <c r="Q14" i="3"/>
  <c r="O14" i="3"/>
  <c r="Q13" i="3"/>
  <c r="O13" i="3"/>
  <c r="Q12" i="3"/>
  <c r="O12" i="3"/>
  <c r="P11" i="3"/>
  <c r="P10" i="3"/>
  <c r="O11" i="3"/>
  <c r="N11" i="3"/>
  <c r="I11" i="3"/>
  <c r="G11" i="3"/>
  <c r="N10" i="3"/>
  <c r="N9" i="3"/>
  <c r="O9" i="3"/>
  <c r="I10" i="3"/>
  <c r="I9" i="3"/>
  <c r="P9" i="3"/>
  <c r="Q9" i="3"/>
  <c r="Q10" i="3"/>
  <c r="O10" i="3"/>
  <c r="Q11" i="3"/>
  <c r="Q42" i="3"/>
</calcChain>
</file>

<file path=xl/sharedStrings.xml><?xml version="1.0" encoding="utf-8"?>
<sst xmlns="http://schemas.openxmlformats.org/spreadsheetml/2006/main" count="65" uniqueCount="49">
  <si>
    <t>Gastos en Personal</t>
  </si>
  <si>
    <t>Bienes de Consumo</t>
  </si>
  <si>
    <t>Servicios No Personales</t>
  </si>
  <si>
    <t>Transferencias</t>
  </si>
  <si>
    <t>EJECUCION PRESUPUESTARIA POR OBJETO DEL GASTO CONSOLIDADO AL 30 DE ABRIL DE 2022</t>
  </si>
  <si>
    <t>COMPROMISO ACUMULADO Y DEVENGADO ACUMULADO A ABRIL</t>
  </si>
  <si>
    <t>Acumulado a Enero</t>
  </si>
  <si>
    <t>Acumulado a Febrero</t>
  </si>
  <si>
    <t>Acumulado a Marzo</t>
  </si>
  <si>
    <t>Acumulado a abril</t>
  </si>
  <si>
    <t>Fte</t>
  </si>
  <si>
    <t>In</t>
  </si>
  <si>
    <t>Pp</t>
  </si>
  <si>
    <t>Principal Desc.</t>
  </si>
  <si>
    <t>Crédito Vigente</t>
  </si>
  <si>
    <t>Compromiso</t>
  </si>
  <si>
    <t>Devengado</t>
  </si>
  <si>
    <t>% Ejecución Compromiso</t>
  </si>
  <si>
    <t>% Ejecución Devengado</t>
  </si>
  <si>
    <t>TOTAL GENERAL PRESUPUESTO 2020</t>
  </si>
  <si>
    <t>Tesoro Nacional</t>
  </si>
  <si>
    <t>Personal Permanente</t>
  </si>
  <si>
    <t>Servicios Extraordinarios</t>
  </si>
  <si>
    <t>Asistencia Social al Personal</t>
  </si>
  <si>
    <t>Productos Alimenticios, Agropecuarios y Forestales</t>
  </si>
  <si>
    <t>Textiles y Vestuario</t>
  </si>
  <si>
    <t>Productos de Papel, Cartón e Impresos</t>
  </si>
  <si>
    <t>Productos de Cuero y Caucho</t>
  </si>
  <si>
    <t xml:space="preserve"> -,-</t>
  </si>
  <si>
    <t>Productos Químicos, Combustibles y Lubricantes</t>
  </si>
  <si>
    <t>Productos de Minerales No Metálicos</t>
  </si>
  <si>
    <t>Productos Metálicos</t>
  </si>
  <si>
    <t>Minerales</t>
  </si>
  <si>
    <t>Otros Bienes de Consumo</t>
  </si>
  <si>
    <t>Servicios Básicos</t>
  </si>
  <si>
    <t>Alquileres y Derechos</t>
  </si>
  <si>
    <t>Mantenimiento, Reparación y Limpieza</t>
  </si>
  <si>
    <t>Servicios Técnicos y Profesionales</t>
  </si>
  <si>
    <t>Servicios Comerciales y Financieros</t>
  </si>
  <si>
    <t>Pasajes y Viáticos</t>
  </si>
  <si>
    <t>Impuestos, Derechos, Tasas y Juicios</t>
  </si>
  <si>
    <t>Otros Servicios</t>
  </si>
  <si>
    <t xml:space="preserve"> Bienes de Uso</t>
  </si>
  <si>
    <t>Construcciones</t>
  </si>
  <si>
    <t>Maquinaria y Equipo</t>
  </si>
  <si>
    <t>Libros, Revistas y Otros Elementos Coleccionables</t>
  </si>
  <si>
    <t>Activos Intangibles</t>
  </si>
  <si>
    <t>Transf. al Sector Privado para Financiar Gastos Corrientes</t>
  </si>
  <si>
    <t>Recursos con Afectación Específica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</si>
</sst>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$&quot;\ * #,##0.00_ ;_ &quot;$&quot;\ * \-#,##0.00_ ;_ &quot;$&quot;\ * &quot;-&quot;??_ ;_ @_ "/>
    <numFmt numFmtId="43" formatCode="_ * #,##0.00_ ;_ * \-#,##0.00_ ;_ * &quot;-&quot;??_ ;_ @_ "/>
  </numFmts>
  <fonts count="8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7"/>
      <color indexed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10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</cellStyleXfs>
  <cellXfs count="41"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10" fontId="4" fillId="0" borderId="6" xfId="0" applyNumberFormat="1" applyFont="1" applyBorder="1" applyAlignment="1">
      <alignment horizontal="center" vertical="center" wrapText="1"/>
    </xf>
    <xf numFmtId="10" fontId="4" fillId="0" borderId="5" xfId="0" applyNumberFormat="1" applyFont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10" fontId="4" fillId="2" borderId="7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top" wrapText="1"/>
    </xf>
    <xf numFmtId="3" fontId="5" fillId="0" borderId="7" xfId="0" applyNumberFormat="1" applyFont="1" applyBorder="1" applyAlignment="1">
      <alignment horizontal="left" vertical="center" wrapText="1"/>
    </xf>
    <xf numFmtId="3" fontId="5" fillId="0" borderId="7" xfId="0" applyNumberFormat="1" applyFont="1" applyBorder="1" applyAlignment="1">
      <alignment horizontal="left" vertical="top" wrapText="1"/>
    </xf>
    <xf numFmtId="10" fontId="5" fillId="0" borderId="7" xfId="0" applyNumberFormat="1" applyFont="1" applyBorder="1" applyAlignment="1">
      <alignment horizontal="center" vertical="top" wrapText="1"/>
    </xf>
    <xf numFmtId="0" fontId="0" fillId="0" borderId="7" xfId="0" applyBorder="1"/>
    <xf numFmtId="3" fontId="5" fillId="0" borderId="8" xfId="0" applyNumberFormat="1" applyFont="1" applyBorder="1" applyAlignment="1">
      <alignment horizontal="right" vertical="top" wrapText="1"/>
    </xf>
    <xf numFmtId="3" fontId="4" fillId="0" borderId="8" xfId="0" applyNumberFormat="1" applyFont="1" applyBorder="1" applyAlignment="1">
      <alignment horizontal="right" vertical="top" wrapText="1"/>
    </xf>
    <xf numFmtId="3" fontId="5" fillId="0" borderId="8" xfId="0" applyNumberFormat="1" applyFont="1" applyBorder="1" applyAlignment="1">
      <alignment horizontal="left" vertical="top" wrapText="1"/>
    </xf>
    <xf numFmtId="10" fontId="4" fillId="0" borderId="8" xfId="0" applyNumberFormat="1" applyFont="1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right" vertical="top" wrapText="1"/>
    </xf>
    <xf numFmtId="3" fontId="5" fillId="0" borderId="9" xfId="0" applyNumberFormat="1" applyFont="1" applyBorder="1" applyAlignment="1">
      <alignment horizontal="right" vertical="top" wrapText="1"/>
    </xf>
    <xf numFmtId="10" fontId="5" fillId="0" borderId="9" xfId="0" applyNumberFormat="1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right" vertical="top" wrapText="1"/>
    </xf>
    <xf numFmtId="10" fontId="5" fillId="0" borderId="10" xfId="0" applyNumberFormat="1" applyFont="1" applyBorder="1" applyAlignment="1">
      <alignment horizontal="center" vertical="top" wrapText="1"/>
    </xf>
    <xf numFmtId="0" fontId="0" fillId="0" borderId="11" xfId="0" applyBorder="1"/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3" fontId="6" fillId="0" borderId="0" xfId="0" applyNumberFormat="1" applyFont="1" applyAlignment="1">
      <alignment horizontal="right" vertical="center" wrapText="1"/>
    </xf>
    <xf numFmtId="3" fontId="4" fillId="0" borderId="6" xfId="0" applyNumberFormat="1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3" fontId="4" fillId="2" borderId="7" xfId="0" applyNumberFormat="1" applyFont="1" applyFill="1" applyBorder="1" applyAlignment="1">
      <alignment horizontal="left" vertical="center" wrapText="1"/>
    </xf>
    <xf numFmtId="0" fontId="0" fillId="2" borderId="7" xfId="0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0">
    <cellStyle name="Millares 2" xfId="1"/>
    <cellStyle name="Millares 2 2" xfId="2"/>
    <cellStyle name="Moneda 2" xfId="3"/>
    <cellStyle name="Moneda 2 2" xfId="4"/>
    <cellStyle name="Normal" xfId="0" builtinId="0"/>
    <cellStyle name="Normal 2" xfId="5"/>
    <cellStyle name="Normal 3" xfId="6"/>
    <cellStyle name="Normal 4" xfId="7"/>
    <cellStyle name="Normal 5" xfId="8"/>
    <cellStyle name="Porcentaj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3"/>
  <sheetViews>
    <sheetView showGridLines="0" tabSelected="1" zoomScaleNormal="100" workbookViewId="0">
      <pane xSplit="7" topLeftCell="H1" activePane="topRight" state="frozen"/>
      <selection activeCell="A6" sqref="A6"/>
      <selection pane="topRight" activeCell="F28" sqref="F28"/>
    </sheetView>
  </sheetViews>
  <sheetFormatPr baseColWidth="10" defaultColWidth="9.140625" defaultRowHeight="12.75" x14ac:dyDescent="0.2"/>
  <cols>
    <col min="1" max="1" width="3" customWidth="1"/>
    <col min="2" max="2" width="4.140625" customWidth="1"/>
    <col min="3" max="3" width="2.5703125" customWidth="1"/>
    <col min="4" max="4" width="0.140625" style="2" customWidth="1"/>
    <col min="5" max="5" width="3.42578125" customWidth="1"/>
    <col min="6" max="6" width="56.5703125" style="2" bestFit="1" customWidth="1"/>
    <col min="7" max="7" width="15.28515625" bestFit="1" customWidth="1"/>
    <col min="8" max="13" width="15.28515625" customWidth="1"/>
    <col min="14" max="14" width="15.28515625" bestFit="1" customWidth="1"/>
    <col min="15" max="15" width="13.42578125" bestFit="1" customWidth="1"/>
    <col min="16" max="16" width="18.42578125" bestFit="1" customWidth="1"/>
    <col min="17" max="17" width="12.7109375" bestFit="1" customWidth="1"/>
    <col min="18" max="18" width="12" bestFit="1" customWidth="1"/>
  </cols>
  <sheetData>
    <row r="2" spans="1:17" ht="22.5" customHeight="1" x14ac:dyDescent="0.25">
      <c r="A2" s="36" t="s">
        <v>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24.75" customHeight="1" x14ac:dyDescent="0.25">
      <c r="B3" s="36" t="s">
        <v>5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  <c r="O3" s="37"/>
      <c r="P3" s="37"/>
      <c r="Q3" s="37"/>
    </row>
    <row r="4" spans="1:17" ht="11.25" customHeight="1" x14ac:dyDescent="0.2"/>
    <row r="5" spans="1:17" x14ac:dyDescent="0.2">
      <c r="G5" s="1"/>
      <c r="H5" s="1"/>
      <c r="I5" s="1"/>
      <c r="J5" s="1"/>
      <c r="K5" s="1"/>
      <c r="L5" s="1"/>
      <c r="M5" s="1"/>
    </row>
    <row r="6" spans="1:17" ht="13.5" thickBot="1" x14ac:dyDescent="0.25"/>
    <row r="7" spans="1:17" ht="15.75" customHeight="1" thickBot="1" x14ac:dyDescent="0.3">
      <c r="H7" s="38" t="s">
        <v>6</v>
      </c>
      <c r="I7" s="39"/>
      <c r="J7" s="38" t="s">
        <v>7</v>
      </c>
      <c r="K7" s="39"/>
      <c r="L7" s="38" t="s">
        <v>8</v>
      </c>
      <c r="M7" s="39"/>
      <c r="N7" s="38" t="s">
        <v>9</v>
      </c>
      <c r="O7" s="40"/>
      <c r="P7" s="40"/>
      <c r="Q7" s="39"/>
    </row>
    <row r="8" spans="1:17" ht="51.75" customHeight="1" thickBot="1" x14ac:dyDescent="0.25">
      <c r="B8" s="3" t="s">
        <v>10</v>
      </c>
      <c r="C8" s="3" t="s">
        <v>11</v>
      </c>
      <c r="D8" s="3"/>
      <c r="E8" s="3" t="s">
        <v>12</v>
      </c>
      <c r="F8" s="3" t="s">
        <v>13</v>
      </c>
      <c r="G8" s="3" t="s">
        <v>14</v>
      </c>
      <c r="H8" s="3" t="s">
        <v>15</v>
      </c>
      <c r="I8" s="3" t="s">
        <v>16</v>
      </c>
      <c r="J8" s="3" t="s">
        <v>15</v>
      </c>
      <c r="K8" s="3" t="s">
        <v>16</v>
      </c>
      <c r="L8" s="3" t="s">
        <v>15</v>
      </c>
      <c r="M8" s="3" t="s">
        <v>16</v>
      </c>
      <c r="N8" s="3" t="s">
        <v>15</v>
      </c>
      <c r="O8" s="3" t="s">
        <v>17</v>
      </c>
      <c r="P8" s="3" t="s">
        <v>16</v>
      </c>
      <c r="Q8" s="3" t="s">
        <v>18</v>
      </c>
    </row>
    <row r="9" spans="1:17" ht="34.5" customHeight="1" x14ac:dyDescent="0.2">
      <c r="B9" s="4"/>
      <c r="C9" s="4"/>
      <c r="D9" s="4"/>
      <c r="E9" s="33" t="s">
        <v>19</v>
      </c>
      <c r="F9" s="34"/>
      <c r="G9" s="5">
        <f>+G10+G41</f>
        <v>31221394873</v>
      </c>
      <c r="H9" s="5">
        <v>3219669514.2300005</v>
      </c>
      <c r="I9" s="5">
        <f>+I10+I41</f>
        <v>2799934855.8600001</v>
      </c>
      <c r="J9" s="5">
        <v>6048757234.1800013</v>
      </c>
      <c r="K9" s="5">
        <v>5610139760.4300013</v>
      </c>
      <c r="L9" s="5">
        <v>10145704198.040001</v>
      </c>
      <c r="M9" s="5">
        <v>9825246022.7600021</v>
      </c>
      <c r="N9" s="5">
        <f>+N10+N41</f>
        <v>13399518326.260004</v>
      </c>
      <c r="O9" s="6">
        <f t="shared" ref="O9:O18" si="0">+N9/G9</f>
        <v>0.42917744004601777</v>
      </c>
      <c r="P9" s="5">
        <f>+P10+P41</f>
        <v>13198322481.810001</v>
      </c>
      <c r="Q9" s="7">
        <f t="shared" ref="Q9:Q22" si="1">+P9/G9</f>
        <v>0.42273327426584006</v>
      </c>
    </row>
    <row r="10" spans="1:17" ht="23.1" customHeight="1" x14ac:dyDescent="0.2">
      <c r="B10" s="8">
        <v>1</v>
      </c>
      <c r="C10" s="8"/>
      <c r="D10" s="31" t="s">
        <v>20</v>
      </c>
      <c r="E10" s="32"/>
      <c r="F10" s="32"/>
      <c r="G10" s="8">
        <f>+G11+G15+G25+G34+G39</f>
        <v>31113297640</v>
      </c>
      <c r="H10" s="8">
        <v>3209670456.7200003</v>
      </c>
      <c r="I10" s="8">
        <f>+I11+I15+I25+I34+I39</f>
        <v>2789935798.3499999</v>
      </c>
      <c r="J10" s="8">
        <v>6028925426.960001</v>
      </c>
      <c r="K10" s="8">
        <v>5590307953.210001</v>
      </c>
      <c r="L10" s="8">
        <v>10111364816.34</v>
      </c>
      <c r="M10" s="8">
        <v>9790906641.0600014</v>
      </c>
      <c r="N10" s="8">
        <f>+N11+N15+N25+N34+N39</f>
        <v>13365178944.560003</v>
      </c>
      <c r="O10" s="9">
        <f t="shared" si="0"/>
        <v>0.42956484713396015</v>
      </c>
      <c r="P10" s="8">
        <f>+P11+P15+P25+P34+P39</f>
        <v>13163983100.110001</v>
      </c>
      <c r="Q10" s="9">
        <f t="shared" si="1"/>
        <v>0.42309829232585328</v>
      </c>
    </row>
    <row r="11" spans="1:17" ht="23.1" customHeight="1" x14ac:dyDescent="0.2">
      <c r="B11" s="10"/>
      <c r="C11" s="10">
        <v>1</v>
      </c>
      <c r="D11" s="29" t="s">
        <v>0</v>
      </c>
      <c r="E11" s="30"/>
      <c r="F11" s="30"/>
      <c r="G11" s="10">
        <f>SUM(G12:G14)</f>
        <v>29712916557</v>
      </c>
      <c r="H11" s="10">
        <v>2773418887.23</v>
      </c>
      <c r="I11" s="10">
        <f>SUM(I12:I14)</f>
        <v>2773418887.23</v>
      </c>
      <c r="J11" s="10">
        <v>5518559459.2800007</v>
      </c>
      <c r="K11" s="10">
        <v>5518559459.2800007</v>
      </c>
      <c r="L11" s="10">
        <v>9541008645.9100018</v>
      </c>
      <c r="M11" s="10">
        <v>9541008645.9100018</v>
      </c>
      <c r="N11" s="10">
        <f>SUM(N12:N14)</f>
        <v>12753259236.400002</v>
      </c>
      <c r="O11" s="6">
        <f t="shared" si="0"/>
        <v>0.4292160014630233</v>
      </c>
      <c r="P11" s="10">
        <f>SUM(P12:P14)</f>
        <v>12751517115.640001</v>
      </c>
      <c r="Q11" s="6">
        <f t="shared" si="1"/>
        <v>0.42915736969738499</v>
      </c>
    </row>
    <row r="12" spans="1:17" ht="20.100000000000001" customHeight="1" x14ac:dyDescent="0.2">
      <c r="B12" s="11">
        <v>1</v>
      </c>
      <c r="C12" s="11">
        <v>1</v>
      </c>
      <c r="D12" s="12"/>
      <c r="E12" s="11">
        <v>1</v>
      </c>
      <c r="F12" s="13" t="s">
        <v>21</v>
      </c>
      <c r="G12" s="11">
        <v>29444136446</v>
      </c>
      <c r="H12" s="11">
        <v>2750674860.3800001</v>
      </c>
      <c r="I12" s="11">
        <v>2750674860.3800001</v>
      </c>
      <c r="J12" s="11">
        <v>5474847154.2200003</v>
      </c>
      <c r="K12" s="11">
        <v>5474847154.2200003</v>
      </c>
      <c r="L12" s="11">
        <v>9468425191.7900009</v>
      </c>
      <c r="M12" s="11">
        <v>9468425191.7900009</v>
      </c>
      <c r="N12" s="11">
        <v>12652847012.93</v>
      </c>
      <c r="O12" s="14">
        <f t="shared" si="0"/>
        <v>0.42972382756529764</v>
      </c>
      <c r="P12" s="11">
        <v>12652847012.93</v>
      </c>
      <c r="Q12" s="14">
        <f t="shared" si="1"/>
        <v>0.42972382756529764</v>
      </c>
    </row>
    <row r="13" spans="1:17" ht="20.100000000000001" customHeight="1" x14ac:dyDescent="0.2">
      <c r="B13" s="11"/>
      <c r="C13" s="11"/>
      <c r="D13" s="13"/>
      <c r="E13" s="11">
        <v>3</v>
      </c>
      <c r="F13" s="13" t="s">
        <v>22</v>
      </c>
      <c r="G13" s="11">
        <v>40462982</v>
      </c>
      <c r="H13" s="11">
        <v>2283190.9</v>
      </c>
      <c r="I13" s="11">
        <v>2283190.9</v>
      </c>
      <c r="J13" s="11">
        <v>3682879.39</v>
      </c>
      <c r="K13" s="11">
        <v>3682879.39</v>
      </c>
      <c r="L13" s="11">
        <v>6374359.4199999999</v>
      </c>
      <c r="M13" s="11">
        <v>6374359.4199999999</v>
      </c>
      <c r="N13" s="11">
        <v>9329430.4299999997</v>
      </c>
      <c r="O13" s="14">
        <f t="shared" si="0"/>
        <v>0.23056705089110832</v>
      </c>
      <c r="P13" s="11">
        <v>9329430.4299999997</v>
      </c>
      <c r="Q13" s="14">
        <f t="shared" si="1"/>
        <v>0.23056705089110832</v>
      </c>
    </row>
    <row r="14" spans="1:17" ht="20.100000000000001" customHeight="1" x14ac:dyDescent="0.2">
      <c r="B14" s="11"/>
      <c r="C14" s="11"/>
      <c r="D14" s="13"/>
      <c r="E14" s="11">
        <v>5</v>
      </c>
      <c r="F14" s="13" t="s">
        <v>23</v>
      </c>
      <c r="G14" s="11">
        <v>228317129</v>
      </c>
      <c r="H14" s="11">
        <v>20460835.949999999</v>
      </c>
      <c r="I14" s="11">
        <v>20460835.949999999</v>
      </c>
      <c r="J14" s="11">
        <v>40029425.670000002</v>
      </c>
      <c r="K14" s="11">
        <v>40029425.670000002</v>
      </c>
      <c r="L14" s="11">
        <v>66209094.700000003</v>
      </c>
      <c r="M14" s="11">
        <v>66209094.700000003</v>
      </c>
      <c r="N14" s="11">
        <v>91082793.040000007</v>
      </c>
      <c r="O14" s="14">
        <f t="shared" si="0"/>
        <v>0.39893105453336358</v>
      </c>
      <c r="P14" s="11">
        <v>89340672.280000001</v>
      </c>
      <c r="Q14" s="14">
        <f t="shared" si="1"/>
        <v>0.39130078707322918</v>
      </c>
    </row>
    <row r="15" spans="1:17" ht="23.1" customHeight="1" x14ac:dyDescent="0.2">
      <c r="B15" s="10"/>
      <c r="C15" s="10">
        <v>2</v>
      </c>
      <c r="D15" s="29" t="s">
        <v>1</v>
      </c>
      <c r="E15" s="30"/>
      <c r="F15" s="30"/>
      <c r="G15" s="10">
        <f>SUM(G16:G24)</f>
        <v>87846464</v>
      </c>
      <c r="H15" s="10">
        <v>21781304.48</v>
      </c>
      <c r="I15" s="10">
        <f>SUM(I16:I24)</f>
        <v>2311387.83</v>
      </c>
      <c r="J15" s="10">
        <v>38526713.510000005</v>
      </c>
      <c r="K15" s="10">
        <v>6359606.4100000001</v>
      </c>
      <c r="L15" s="10">
        <v>41003308.469999999</v>
      </c>
      <c r="M15" s="10">
        <v>27011836</v>
      </c>
      <c r="N15" s="10">
        <f>SUM(N16:N24)</f>
        <v>44752026.600000001</v>
      </c>
      <c r="O15" s="6">
        <f t="shared" si="0"/>
        <v>0.50943458122571672</v>
      </c>
      <c r="P15" s="10">
        <f>SUM(P16:P24)</f>
        <v>32490335.310000002</v>
      </c>
      <c r="Q15" s="6">
        <f t="shared" si="1"/>
        <v>0.36985364954473299</v>
      </c>
    </row>
    <row r="16" spans="1:17" ht="20.100000000000001" customHeight="1" x14ac:dyDescent="0.2">
      <c r="B16" s="11"/>
      <c r="C16" s="11"/>
      <c r="D16" s="13"/>
      <c r="E16" s="11">
        <v>1</v>
      </c>
      <c r="F16" s="13" t="s">
        <v>24</v>
      </c>
      <c r="G16" s="11">
        <v>2765663</v>
      </c>
      <c r="H16" s="11">
        <v>5763456.6100000003</v>
      </c>
      <c r="I16" s="11">
        <v>503256.61</v>
      </c>
      <c r="J16" s="11">
        <v>5938938.2199999997</v>
      </c>
      <c r="K16" s="11">
        <v>548654.62</v>
      </c>
      <c r="L16" s="11">
        <v>6127520.4799999995</v>
      </c>
      <c r="M16" s="11">
        <v>1200320.48</v>
      </c>
      <c r="N16" s="11">
        <v>6319647.0800000001</v>
      </c>
      <c r="O16" s="14">
        <f t="shared" si="0"/>
        <v>2.2850387339310685</v>
      </c>
      <c r="P16" s="11">
        <v>1702247.08</v>
      </c>
      <c r="Q16" s="14">
        <f t="shared" si="1"/>
        <v>0.61549331209189262</v>
      </c>
    </row>
    <row r="17" spans="2:17" ht="20.100000000000001" customHeight="1" x14ac:dyDescent="0.2">
      <c r="B17" s="11"/>
      <c r="C17" s="11"/>
      <c r="D17" s="13"/>
      <c r="E17" s="11">
        <v>2</v>
      </c>
      <c r="F17" s="13" t="s">
        <v>25</v>
      </c>
      <c r="G17" s="11">
        <v>2000000</v>
      </c>
      <c r="H17" s="11">
        <v>3871165.17</v>
      </c>
      <c r="I17" s="11">
        <v>49790.75</v>
      </c>
      <c r="J17" s="11">
        <v>4103758.17</v>
      </c>
      <c r="K17" s="11">
        <v>1140280.75</v>
      </c>
      <c r="L17" s="11">
        <v>4123926.81</v>
      </c>
      <c r="M17" s="11">
        <v>2405566.39</v>
      </c>
      <c r="N17" s="11">
        <v>4317199.26</v>
      </c>
      <c r="O17" s="14">
        <f t="shared" si="0"/>
        <v>2.1585996299999999</v>
      </c>
      <c r="P17" s="11">
        <v>3589426.46</v>
      </c>
      <c r="Q17" s="14">
        <f t="shared" si="1"/>
        <v>1.7947132299999999</v>
      </c>
    </row>
    <row r="18" spans="2:17" ht="20.100000000000001" customHeight="1" x14ac:dyDescent="0.2">
      <c r="B18" s="11"/>
      <c r="C18" s="11"/>
      <c r="D18" s="13"/>
      <c r="E18" s="11">
        <v>3</v>
      </c>
      <c r="F18" s="13" t="s">
        <v>26</v>
      </c>
      <c r="G18" s="11">
        <v>14927801</v>
      </c>
      <c r="H18" s="11">
        <v>19977.5</v>
      </c>
      <c r="I18" s="11">
        <v>19977.5</v>
      </c>
      <c r="J18" s="11">
        <v>13249803</v>
      </c>
      <c r="K18" s="11">
        <v>22843</v>
      </c>
      <c r="L18" s="11">
        <v>13408332.939999999</v>
      </c>
      <c r="M18" s="11">
        <v>13270561.479999999</v>
      </c>
      <c r="N18" s="11">
        <v>13548264.43</v>
      </c>
      <c r="O18" s="14">
        <f t="shared" si="0"/>
        <v>0.90758608250471717</v>
      </c>
      <c r="P18" s="11">
        <v>13548264.43</v>
      </c>
      <c r="Q18" s="14">
        <f t="shared" si="1"/>
        <v>0.90758608250471717</v>
      </c>
    </row>
    <row r="19" spans="2:17" ht="20.100000000000001" customHeight="1" x14ac:dyDescent="0.2">
      <c r="B19" s="11"/>
      <c r="C19" s="11"/>
      <c r="D19" s="13"/>
      <c r="E19" s="11">
        <v>4</v>
      </c>
      <c r="F19" s="13" t="s">
        <v>27</v>
      </c>
      <c r="G19" s="11"/>
      <c r="H19" s="11"/>
      <c r="I19" s="15"/>
      <c r="J19" s="15"/>
      <c r="K19" s="15"/>
      <c r="L19" s="15"/>
      <c r="M19" s="15"/>
      <c r="N19" s="15"/>
      <c r="O19" s="14" t="s">
        <v>28</v>
      </c>
      <c r="P19" s="15"/>
      <c r="Q19" s="14" t="s">
        <v>28</v>
      </c>
    </row>
    <row r="20" spans="2:17" ht="20.100000000000001" customHeight="1" x14ac:dyDescent="0.2">
      <c r="B20" s="11"/>
      <c r="C20" s="11"/>
      <c r="D20" s="13"/>
      <c r="E20" s="11">
        <v>5</v>
      </c>
      <c r="F20" s="13" t="s">
        <v>29</v>
      </c>
      <c r="G20" s="11">
        <v>2700000</v>
      </c>
      <c r="H20" s="11">
        <v>313834.19999999995</v>
      </c>
      <c r="I20" s="11">
        <v>313834.19999999995</v>
      </c>
      <c r="J20" s="11">
        <v>2298317.7800000003</v>
      </c>
      <c r="K20" s="11">
        <v>425547.47</v>
      </c>
      <c r="L20" s="11">
        <v>2516900.79</v>
      </c>
      <c r="M20" s="11">
        <v>2516900.79</v>
      </c>
      <c r="N20" s="11">
        <v>3719712.12</v>
      </c>
      <c r="O20" s="14">
        <f>+N20/G20</f>
        <v>1.3776711555555556</v>
      </c>
      <c r="P20" s="15">
        <v>3154874.12</v>
      </c>
      <c r="Q20" s="14">
        <f t="shared" si="1"/>
        <v>1.1684718962962963</v>
      </c>
    </row>
    <row r="21" spans="2:17" ht="20.100000000000001" customHeight="1" x14ac:dyDescent="0.2">
      <c r="B21" s="11"/>
      <c r="C21" s="11"/>
      <c r="D21" s="13"/>
      <c r="E21" s="11">
        <v>6</v>
      </c>
      <c r="F21" s="13" t="s">
        <v>30</v>
      </c>
      <c r="G21" s="11">
        <v>0</v>
      </c>
      <c r="H21" s="11">
        <v>3025</v>
      </c>
      <c r="I21" s="11">
        <v>3025</v>
      </c>
      <c r="J21" s="11">
        <v>39258.67</v>
      </c>
      <c r="K21" s="11">
        <v>24676.7</v>
      </c>
      <c r="L21" s="11">
        <v>175056.66999999998</v>
      </c>
      <c r="M21" s="11">
        <v>175056.66999999998</v>
      </c>
      <c r="N21" s="11">
        <v>221036.67</v>
      </c>
      <c r="O21" s="14" t="s">
        <v>28</v>
      </c>
      <c r="P21" s="15">
        <v>221036.67</v>
      </c>
      <c r="Q21" s="14" t="s">
        <v>28</v>
      </c>
    </row>
    <row r="22" spans="2:17" ht="20.100000000000001" customHeight="1" x14ac:dyDescent="0.2">
      <c r="B22" s="11"/>
      <c r="C22" s="11"/>
      <c r="D22" s="13"/>
      <c r="E22" s="11">
        <v>7</v>
      </c>
      <c r="F22" s="13" t="s">
        <v>31</v>
      </c>
      <c r="G22" s="11">
        <v>1000000</v>
      </c>
      <c r="H22" s="11">
        <v>4650</v>
      </c>
      <c r="I22" s="11">
        <v>4650</v>
      </c>
      <c r="J22" s="11">
        <v>108370</v>
      </c>
      <c r="K22" s="11">
        <v>20990</v>
      </c>
      <c r="L22" s="11">
        <v>233345.3</v>
      </c>
      <c r="M22" s="11">
        <v>233345.3</v>
      </c>
      <c r="N22" s="11">
        <v>478850.23</v>
      </c>
      <c r="O22" s="14">
        <f>+N22/G22</f>
        <v>0.47885022999999999</v>
      </c>
      <c r="P22" s="15">
        <v>478850.23</v>
      </c>
      <c r="Q22" s="14">
        <f t="shared" si="1"/>
        <v>0.47885022999999999</v>
      </c>
    </row>
    <row r="23" spans="2:17" ht="20.100000000000001" customHeight="1" x14ac:dyDescent="0.2">
      <c r="B23" s="11"/>
      <c r="C23" s="11"/>
      <c r="D23" s="13"/>
      <c r="E23" s="11">
        <v>8</v>
      </c>
      <c r="F23" s="13" t="s">
        <v>32</v>
      </c>
      <c r="G23" s="11"/>
      <c r="H23" s="11"/>
      <c r="I23" s="11"/>
      <c r="J23" s="11"/>
      <c r="K23" s="11"/>
      <c r="L23" s="11"/>
      <c r="M23" s="11"/>
      <c r="N23" s="11"/>
      <c r="O23" s="14"/>
      <c r="P23" s="11"/>
      <c r="Q23" s="14" t="s">
        <v>28</v>
      </c>
    </row>
    <row r="24" spans="2:17" ht="20.100000000000001" customHeight="1" x14ac:dyDescent="0.2">
      <c r="B24" s="11"/>
      <c r="C24" s="11"/>
      <c r="D24" s="13"/>
      <c r="E24" s="11">
        <v>9</v>
      </c>
      <c r="F24" s="13" t="s">
        <v>33</v>
      </c>
      <c r="G24" s="11">
        <v>64453000</v>
      </c>
      <c r="H24" s="11">
        <v>11805196</v>
      </c>
      <c r="I24" s="11">
        <v>1416853.77</v>
      </c>
      <c r="J24" s="11">
        <v>12788267.670000002</v>
      </c>
      <c r="K24" s="11">
        <v>4176613.87</v>
      </c>
      <c r="L24" s="11">
        <v>14418225.479999999</v>
      </c>
      <c r="M24" s="11">
        <v>7210084.8900000006</v>
      </c>
      <c r="N24" s="11">
        <v>16147316.810000001</v>
      </c>
      <c r="O24" s="14">
        <f>+N24/G24</f>
        <v>0.25052855274385988</v>
      </c>
      <c r="P24" s="11">
        <v>9795636.3200000003</v>
      </c>
      <c r="Q24" s="14">
        <f t="shared" ref="Q24:Q46" si="2">+P24/G24</f>
        <v>0.15198107644329978</v>
      </c>
    </row>
    <row r="25" spans="2:17" ht="23.1" customHeight="1" x14ac:dyDescent="0.2">
      <c r="B25" s="10"/>
      <c r="C25" s="10">
        <v>3</v>
      </c>
      <c r="D25" s="29" t="s">
        <v>2</v>
      </c>
      <c r="E25" s="30"/>
      <c r="F25" s="30"/>
      <c r="G25" s="10">
        <f>SUM(G26:G33)</f>
        <v>424507020</v>
      </c>
      <c r="H25" s="10">
        <v>153673036.95999995</v>
      </c>
      <c r="I25" s="10">
        <f>SUM(I26:I33)</f>
        <v>14002187.569999998</v>
      </c>
      <c r="J25" s="10">
        <v>186535326.24000001</v>
      </c>
      <c r="K25" s="10">
        <v>55243829.969999991</v>
      </c>
      <c r="L25" s="10">
        <v>226791110.32999998</v>
      </c>
      <c r="M25" s="10">
        <v>110163426.25000003</v>
      </c>
      <c r="N25" s="10">
        <f>SUM(N26:N33)</f>
        <v>256118848.78999999</v>
      </c>
      <c r="O25" s="6">
        <f t="shared" ref="O25:O46" si="3">+N25/G25</f>
        <v>0.60333242260634468</v>
      </c>
      <c r="P25" s="10">
        <f>SUM(P26:P33)</f>
        <v>137729536.54000002</v>
      </c>
      <c r="Q25" s="6">
        <f t="shared" si="2"/>
        <v>0.3244458396471277</v>
      </c>
    </row>
    <row r="26" spans="2:17" ht="20.100000000000001" customHeight="1" x14ac:dyDescent="0.2">
      <c r="B26" s="11"/>
      <c r="C26" s="11"/>
      <c r="D26" s="13"/>
      <c r="E26" s="11">
        <v>1</v>
      </c>
      <c r="F26" s="13" t="s">
        <v>34</v>
      </c>
      <c r="G26" s="11">
        <v>140291200</v>
      </c>
      <c r="H26" s="11">
        <v>17246271.789999999</v>
      </c>
      <c r="I26" s="11">
        <v>7931416.5300000003</v>
      </c>
      <c r="J26" s="11">
        <v>29358944.440000001</v>
      </c>
      <c r="K26" s="11">
        <v>19733082.59</v>
      </c>
      <c r="L26" s="11">
        <v>45843762.5</v>
      </c>
      <c r="M26" s="11">
        <v>37301776.600000001</v>
      </c>
      <c r="N26" s="11">
        <v>57916363.449999996</v>
      </c>
      <c r="O26" s="14">
        <f t="shared" si="3"/>
        <v>0.41282962473768842</v>
      </c>
      <c r="P26" s="11">
        <v>49971613.32</v>
      </c>
      <c r="Q26" s="14">
        <f t="shared" si="2"/>
        <v>0.35619920080518236</v>
      </c>
    </row>
    <row r="27" spans="2:17" ht="20.100000000000001" customHeight="1" x14ac:dyDescent="0.2">
      <c r="B27" s="11"/>
      <c r="C27" s="11"/>
      <c r="D27" s="13"/>
      <c r="E27" s="11">
        <v>2</v>
      </c>
      <c r="F27" s="13" t="s">
        <v>35</v>
      </c>
      <c r="G27" s="11">
        <v>154313520</v>
      </c>
      <c r="H27" s="11">
        <v>101687956.09</v>
      </c>
      <c r="I27" s="11">
        <v>2497827.98</v>
      </c>
      <c r="J27" s="11">
        <v>107065526</v>
      </c>
      <c r="K27" s="11">
        <v>24174878.829999998</v>
      </c>
      <c r="L27" s="11">
        <v>117297632.8</v>
      </c>
      <c r="M27" s="11">
        <v>49137282.979999997</v>
      </c>
      <c r="N27" s="11">
        <v>123384052.56999999</v>
      </c>
      <c r="O27" s="14">
        <f t="shared" si="3"/>
        <v>0.79956735203759199</v>
      </c>
      <c r="P27" s="11">
        <v>51506563.399999999</v>
      </c>
      <c r="Q27" s="14">
        <f t="shared" si="2"/>
        <v>0.33377868251595844</v>
      </c>
    </row>
    <row r="28" spans="2:17" ht="20.100000000000001" customHeight="1" x14ac:dyDescent="0.2">
      <c r="B28" s="11"/>
      <c r="C28" s="11"/>
      <c r="D28" s="13"/>
      <c r="E28" s="11">
        <v>3</v>
      </c>
      <c r="F28" s="13" t="s">
        <v>36</v>
      </c>
      <c r="G28" s="11">
        <v>31575400</v>
      </c>
      <c r="H28" s="11">
        <v>30907022.890000001</v>
      </c>
      <c r="I28" s="11">
        <v>457600.95</v>
      </c>
      <c r="J28" s="11">
        <v>33730456.68</v>
      </c>
      <c r="K28" s="11">
        <v>2849326.41</v>
      </c>
      <c r="L28" s="11">
        <v>39965635.410000004</v>
      </c>
      <c r="M28" s="11">
        <v>6220893.79</v>
      </c>
      <c r="N28" s="11">
        <v>40806877.879999995</v>
      </c>
      <c r="O28" s="14">
        <f t="shared" si="3"/>
        <v>1.2923629749741885</v>
      </c>
      <c r="P28" s="11">
        <v>7792861.6699999999</v>
      </c>
      <c r="Q28" s="14">
        <f t="shared" si="2"/>
        <v>0.24680167693837607</v>
      </c>
    </row>
    <row r="29" spans="2:17" ht="20.100000000000001" customHeight="1" x14ac:dyDescent="0.2">
      <c r="B29" s="11"/>
      <c r="C29" s="11"/>
      <c r="D29" s="13"/>
      <c r="E29" s="11">
        <v>4</v>
      </c>
      <c r="F29" s="13" t="s">
        <v>37</v>
      </c>
      <c r="G29" s="11">
        <v>43614600</v>
      </c>
      <c r="H29" s="11">
        <v>2315332.3199999998</v>
      </c>
      <c r="I29" s="11">
        <v>2315332.2999999998</v>
      </c>
      <c r="J29" s="11">
        <v>5486575.6799999997</v>
      </c>
      <c r="K29" s="11">
        <v>5377575.6600000001</v>
      </c>
      <c r="L29" s="11">
        <v>10247643.92</v>
      </c>
      <c r="M29" s="11">
        <v>10247643.9</v>
      </c>
      <c r="N29" s="11">
        <v>15384943.950000001</v>
      </c>
      <c r="O29" s="14">
        <f t="shared" si="3"/>
        <v>0.35274756503556154</v>
      </c>
      <c r="P29" s="11">
        <v>15384943.930000002</v>
      </c>
      <c r="Q29" s="14">
        <f t="shared" si="2"/>
        <v>0.35274756457699946</v>
      </c>
    </row>
    <row r="30" spans="2:17" ht="20.100000000000001" customHeight="1" x14ac:dyDescent="0.2">
      <c r="B30" s="11"/>
      <c r="C30" s="11"/>
      <c r="D30" s="13"/>
      <c r="E30" s="11">
        <v>5</v>
      </c>
      <c r="F30" s="13" t="s">
        <v>38</v>
      </c>
      <c r="G30" s="11">
        <v>16820700</v>
      </c>
      <c r="H30" s="11">
        <v>932433.50999999989</v>
      </c>
      <c r="I30" s="11">
        <v>438427.23</v>
      </c>
      <c r="J30" s="11">
        <v>1291343.6599999999</v>
      </c>
      <c r="K30" s="11">
        <v>794254.73</v>
      </c>
      <c r="L30" s="11">
        <v>1821810.71</v>
      </c>
      <c r="M30" s="11">
        <v>1766187.43</v>
      </c>
      <c r="N30" s="11">
        <v>2846390.56</v>
      </c>
      <c r="O30" s="14">
        <f t="shared" si="3"/>
        <v>0.16921950691707241</v>
      </c>
      <c r="P30" s="11">
        <v>2638696.2799999998</v>
      </c>
      <c r="Q30" s="14">
        <f t="shared" si="2"/>
        <v>0.15687196608940174</v>
      </c>
    </row>
    <row r="31" spans="2:17" ht="20.100000000000001" customHeight="1" x14ac:dyDescent="0.2">
      <c r="B31" s="11"/>
      <c r="C31" s="11"/>
      <c r="D31" s="13"/>
      <c r="E31" s="11">
        <v>7</v>
      </c>
      <c r="F31" s="13" t="s">
        <v>39</v>
      </c>
      <c r="G31" s="11">
        <v>15000000</v>
      </c>
      <c r="H31" s="11">
        <v>297313.76</v>
      </c>
      <c r="I31" s="11">
        <v>297313.76</v>
      </c>
      <c r="J31" s="11">
        <v>1468731.84</v>
      </c>
      <c r="K31" s="11">
        <v>1262572.55</v>
      </c>
      <c r="L31" s="11">
        <v>3078623.45</v>
      </c>
      <c r="M31" s="11">
        <v>3078623.45</v>
      </c>
      <c r="N31" s="11">
        <v>6495534.8300000001</v>
      </c>
      <c r="O31" s="14">
        <f t="shared" si="3"/>
        <v>0.43303565533333332</v>
      </c>
      <c r="P31" s="11">
        <v>6495534.8300000001</v>
      </c>
      <c r="Q31" s="14">
        <f t="shared" si="2"/>
        <v>0.43303565533333332</v>
      </c>
    </row>
    <row r="32" spans="2:17" ht="20.100000000000001" customHeight="1" x14ac:dyDescent="0.2">
      <c r="B32" s="11"/>
      <c r="C32" s="11"/>
      <c r="D32" s="13"/>
      <c r="E32" s="11">
        <v>8</v>
      </c>
      <c r="F32" s="13" t="s">
        <v>40</v>
      </c>
      <c r="G32" s="11">
        <v>14000000</v>
      </c>
      <c r="H32" s="11">
        <v>49742.18</v>
      </c>
      <c r="I32" s="11">
        <v>49742.18</v>
      </c>
      <c r="J32" s="11">
        <v>529431.53</v>
      </c>
      <c r="K32" s="11">
        <v>417713.13</v>
      </c>
      <c r="L32" s="11">
        <v>595511.26</v>
      </c>
      <c r="M32" s="11">
        <v>595511.26</v>
      </c>
      <c r="N32" s="11">
        <v>1285522.72</v>
      </c>
      <c r="O32" s="14">
        <f t="shared" si="3"/>
        <v>9.1823051428571431E-2</v>
      </c>
      <c r="P32" s="11">
        <v>1149525.96</v>
      </c>
      <c r="Q32" s="14">
        <f t="shared" si="2"/>
        <v>8.2108997142857146E-2</v>
      </c>
    </row>
    <row r="33" spans="2:17" ht="20.100000000000001" customHeight="1" x14ac:dyDescent="0.2">
      <c r="B33" s="11"/>
      <c r="C33" s="11"/>
      <c r="D33" s="13"/>
      <c r="E33" s="11">
        <v>9</v>
      </c>
      <c r="F33" s="13" t="s">
        <v>41</v>
      </c>
      <c r="G33" s="11">
        <v>8891600</v>
      </c>
      <c r="H33" s="11">
        <v>236964.41999999998</v>
      </c>
      <c r="I33" s="11">
        <v>14526.64</v>
      </c>
      <c r="J33" s="11">
        <v>7604316.4100000001</v>
      </c>
      <c r="K33" s="11">
        <v>634426.06999999995</v>
      </c>
      <c r="L33" s="11">
        <v>7940490.2800000003</v>
      </c>
      <c r="M33" s="11">
        <v>1815506.84</v>
      </c>
      <c r="N33" s="11">
        <v>7999162.8299999991</v>
      </c>
      <c r="O33" s="14">
        <f t="shared" si="3"/>
        <v>0.89963143078860941</v>
      </c>
      <c r="P33" s="11">
        <v>2789797.15</v>
      </c>
      <c r="Q33" s="14">
        <f t="shared" si="2"/>
        <v>0.31375648364748748</v>
      </c>
    </row>
    <row r="34" spans="2:17" ht="20.100000000000001" customHeight="1" x14ac:dyDescent="0.2">
      <c r="B34" s="16"/>
      <c r="C34" s="17">
        <v>4</v>
      </c>
      <c r="D34" s="18"/>
      <c r="E34" s="35" t="s">
        <v>42</v>
      </c>
      <c r="F34" s="35"/>
      <c r="G34" s="17">
        <f>+G38+G35+G36+G37</f>
        <v>887154599</v>
      </c>
      <c r="H34" s="17">
        <v>260797228.05000001</v>
      </c>
      <c r="I34" s="17">
        <f>+I38+I35+I36+I37</f>
        <v>203335.72</v>
      </c>
      <c r="J34" s="17">
        <v>285264927.93000001</v>
      </c>
      <c r="K34" s="17">
        <v>10106057.550000001</v>
      </c>
      <c r="L34" s="17">
        <v>302453751.63</v>
      </c>
      <c r="M34" s="17">
        <v>112614732.90000001</v>
      </c>
      <c r="N34" s="17">
        <f>+N38+N35+N36+N37</f>
        <v>310894215.37</v>
      </c>
      <c r="O34" s="19">
        <f t="shared" si="3"/>
        <v>0.35043972687560854</v>
      </c>
      <c r="P34" s="17">
        <f>+P38+P35+P36+P37</f>
        <v>242091495.22000003</v>
      </c>
      <c r="Q34" s="19">
        <f t="shared" si="2"/>
        <v>0.27288535221807492</v>
      </c>
    </row>
    <row r="35" spans="2:17" ht="20.100000000000001" customHeight="1" x14ac:dyDescent="0.2">
      <c r="B35" s="11"/>
      <c r="C35" s="20"/>
      <c r="D35" s="13"/>
      <c r="E35" s="12">
        <v>2</v>
      </c>
      <c r="F35" s="12" t="s">
        <v>43</v>
      </c>
      <c r="G35" s="11">
        <v>24947049</v>
      </c>
      <c r="H35" s="11">
        <v>9298734.5</v>
      </c>
      <c r="I35" s="21">
        <v>0</v>
      </c>
      <c r="J35" s="11">
        <v>30245782.09</v>
      </c>
      <c r="K35" s="11">
        <v>4189409.52</v>
      </c>
      <c r="L35" s="11">
        <v>30245782.09</v>
      </c>
      <c r="M35" s="11">
        <v>4482485.46</v>
      </c>
      <c r="N35" s="11">
        <v>25011582.09</v>
      </c>
      <c r="O35" s="22">
        <f t="shared" si="3"/>
        <v>1.0025868025512756</v>
      </c>
      <c r="P35" s="21">
        <v>6475453.7599999998</v>
      </c>
      <c r="Q35" s="22">
        <f t="shared" si="2"/>
        <v>0.25956792564924214</v>
      </c>
    </row>
    <row r="36" spans="2:17" ht="20.100000000000001" customHeight="1" x14ac:dyDescent="0.2">
      <c r="B36" s="11"/>
      <c r="C36" s="20"/>
      <c r="D36" s="13"/>
      <c r="E36" s="12">
        <v>3</v>
      </c>
      <c r="F36" s="12" t="s">
        <v>44</v>
      </c>
      <c r="G36" s="11">
        <v>806684509</v>
      </c>
      <c r="H36" s="11">
        <v>251498493.55000001</v>
      </c>
      <c r="I36" s="11">
        <v>203335.72</v>
      </c>
      <c r="J36" s="11">
        <v>254075189.75999999</v>
      </c>
      <c r="K36" s="11">
        <v>5783378.9299999997</v>
      </c>
      <c r="L36" s="11">
        <v>270285478.65999997</v>
      </c>
      <c r="M36" s="11">
        <v>107998978.34</v>
      </c>
      <c r="N36" s="11">
        <v>283960142.40000004</v>
      </c>
      <c r="O36" s="14">
        <f t="shared" si="3"/>
        <v>0.35200891951180391</v>
      </c>
      <c r="P36" s="11">
        <v>235482772.36000001</v>
      </c>
      <c r="Q36" s="14">
        <f t="shared" si="2"/>
        <v>0.2919143354468457</v>
      </c>
    </row>
    <row r="37" spans="2:17" ht="20.100000000000001" customHeight="1" x14ac:dyDescent="0.2">
      <c r="B37" s="11"/>
      <c r="C37" s="20"/>
      <c r="D37" s="13"/>
      <c r="E37" s="12">
        <v>5</v>
      </c>
      <c r="F37" s="12" t="s">
        <v>45</v>
      </c>
      <c r="G37" s="11">
        <v>100000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4">
        <f t="shared" si="3"/>
        <v>0</v>
      </c>
      <c r="P37" s="11">
        <v>0</v>
      </c>
      <c r="Q37" s="14">
        <f t="shared" si="2"/>
        <v>0</v>
      </c>
    </row>
    <row r="38" spans="2:17" ht="20.100000000000001" customHeight="1" x14ac:dyDescent="0.2">
      <c r="B38" s="23"/>
      <c r="C38" s="11"/>
      <c r="D38" s="13"/>
      <c r="E38" s="13">
        <v>8</v>
      </c>
      <c r="F38" s="13" t="s">
        <v>46</v>
      </c>
      <c r="G38" s="11">
        <v>55423041</v>
      </c>
      <c r="H38" s="11">
        <v>0</v>
      </c>
      <c r="I38" s="23">
        <v>0</v>
      </c>
      <c r="J38" s="11">
        <v>943956.08</v>
      </c>
      <c r="K38" s="11">
        <v>133269.1</v>
      </c>
      <c r="L38" s="11">
        <v>1922490.88</v>
      </c>
      <c r="M38" s="11">
        <v>133269.1</v>
      </c>
      <c r="N38" s="11">
        <v>1922490.88</v>
      </c>
      <c r="O38" s="24">
        <f t="shared" si="3"/>
        <v>3.4687574794028349E-2</v>
      </c>
      <c r="P38" s="23">
        <v>133269.1</v>
      </c>
      <c r="Q38" s="24">
        <f t="shared" si="2"/>
        <v>2.4045793517537229E-3</v>
      </c>
    </row>
    <row r="39" spans="2:17" ht="23.1" customHeight="1" x14ac:dyDescent="0.2">
      <c r="B39" s="10"/>
      <c r="C39" s="10">
        <v>5</v>
      </c>
      <c r="D39" s="29" t="s">
        <v>3</v>
      </c>
      <c r="E39" s="30"/>
      <c r="F39" s="30"/>
      <c r="G39" s="10">
        <f>+G40</f>
        <v>873000</v>
      </c>
      <c r="H39" s="10">
        <v>0</v>
      </c>
      <c r="I39" s="10">
        <f>+I40</f>
        <v>0</v>
      </c>
      <c r="J39" s="10">
        <v>39000</v>
      </c>
      <c r="K39" s="10">
        <v>39000</v>
      </c>
      <c r="L39" s="10">
        <v>108000</v>
      </c>
      <c r="M39" s="10">
        <v>108000</v>
      </c>
      <c r="N39" s="10">
        <f>+N40</f>
        <v>154617.4</v>
      </c>
      <c r="O39" s="6">
        <f t="shared" si="3"/>
        <v>0.17711042382588774</v>
      </c>
      <c r="P39" s="10">
        <f>+P40</f>
        <v>154617.4</v>
      </c>
      <c r="Q39" s="6">
        <f t="shared" si="2"/>
        <v>0.17711042382588774</v>
      </c>
    </row>
    <row r="40" spans="2:17" ht="20.100000000000001" customHeight="1" x14ac:dyDescent="0.2">
      <c r="B40" s="11"/>
      <c r="C40" s="11"/>
      <c r="D40" s="13"/>
      <c r="E40" s="11">
        <v>1</v>
      </c>
      <c r="F40" s="13" t="s">
        <v>47</v>
      </c>
      <c r="G40" s="11">
        <v>873000</v>
      </c>
      <c r="H40" s="11"/>
      <c r="I40" s="11"/>
      <c r="J40" s="11">
        <v>39000</v>
      </c>
      <c r="K40" s="11">
        <v>39000</v>
      </c>
      <c r="L40" s="11">
        <v>108000</v>
      </c>
      <c r="M40" s="11">
        <v>108000</v>
      </c>
      <c r="N40" s="11">
        <v>154617.4</v>
      </c>
      <c r="O40" s="14">
        <f t="shared" si="3"/>
        <v>0.17711042382588774</v>
      </c>
      <c r="P40" s="11">
        <v>154617.4</v>
      </c>
      <c r="Q40" s="14">
        <f t="shared" si="2"/>
        <v>0.17711042382588774</v>
      </c>
    </row>
    <row r="41" spans="2:17" ht="23.1" customHeight="1" x14ac:dyDescent="0.2">
      <c r="B41" s="8">
        <v>3</v>
      </c>
      <c r="C41" s="8"/>
      <c r="D41" s="31" t="s">
        <v>48</v>
      </c>
      <c r="E41" s="32"/>
      <c r="F41" s="32"/>
      <c r="G41" s="8">
        <f>+G42+G45</f>
        <v>108097233</v>
      </c>
      <c r="H41" s="8">
        <v>9999057.5099999979</v>
      </c>
      <c r="I41" s="8">
        <f>+I42+I45</f>
        <v>9999057.5099999979</v>
      </c>
      <c r="J41" s="8">
        <v>19831807.219999999</v>
      </c>
      <c r="K41" s="8">
        <v>19831807.219999999</v>
      </c>
      <c r="L41" s="8">
        <v>34339381.700000003</v>
      </c>
      <c r="M41" s="8">
        <v>34339381.700000003</v>
      </c>
      <c r="N41" s="8">
        <f>+N42+N45</f>
        <v>34339381.700000003</v>
      </c>
      <c r="O41" s="9">
        <f t="shared" si="3"/>
        <v>0.31767123678364645</v>
      </c>
      <c r="P41" s="8">
        <f>+P42+P45</f>
        <v>34339381.700000003</v>
      </c>
      <c r="Q41" s="9">
        <f t="shared" si="2"/>
        <v>0.31767123678364645</v>
      </c>
    </row>
    <row r="42" spans="2:17" ht="23.1" customHeight="1" x14ac:dyDescent="0.2">
      <c r="B42" s="10"/>
      <c r="C42" s="10">
        <v>1</v>
      </c>
      <c r="D42" s="29" t="s">
        <v>0</v>
      </c>
      <c r="E42" s="30"/>
      <c r="F42" s="30"/>
      <c r="G42" s="10">
        <f>SUM(G43:G44)</f>
        <v>108087233</v>
      </c>
      <c r="H42" s="10">
        <v>9998521.8099999987</v>
      </c>
      <c r="I42" s="10">
        <f>SUM(I43:I44)</f>
        <v>9998521.8099999987</v>
      </c>
      <c r="J42" s="10">
        <v>19830736.219999999</v>
      </c>
      <c r="K42" s="10">
        <v>19830736.219999999</v>
      </c>
      <c r="L42" s="10">
        <v>34337491.68</v>
      </c>
      <c r="M42" s="10">
        <v>34337491.68</v>
      </c>
      <c r="N42" s="10">
        <f>SUM(N43:N44)</f>
        <v>34337491.68</v>
      </c>
      <c r="O42" s="6">
        <f t="shared" si="3"/>
        <v>0.31768314098668804</v>
      </c>
      <c r="P42" s="10">
        <f>SUM(P43:P44)</f>
        <v>34337491.68</v>
      </c>
      <c r="Q42" s="6">
        <f t="shared" si="2"/>
        <v>0.31768314098668804</v>
      </c>
    </row>
    <row r="43" spans="2:17" ht="20.100000000000001" customHeight="1" x14ac:dyDescent="0.2">
      <c r="B43" s="11"/>
      <c r="C43" s="11"/>
      <c r="D43" s="13" t="s">
        <v>0</v>
      </c>
      <c r="E43" s="11">
        <v>1</v>
      </c>
      <c r="F43" s="13" t="s">
        <v>21</v>
      </c>
      <c r="G43" s="11">
        <v>107439324</v>
      </c>
      <c r="H43" s="11">
        <v>9955850.8699999992</v>
      </c>
      <c r="I43" s="11">
        <v>9955850.8699999992</v>
      </c>
      <c r="J43" s="11">
        <v>19744075.75</v>
      </c>
      <c r="K43" s="11">
        <v>19744075.75</v>
      </c>
      <c r="L43" s="11">
        <v>34186920.460000001</v>
      </c>
      <c r="M43" s="11">
        <v>34186920.460000001</v>
      </c>
      <c r="N43" s="11">
        <v>34186920.460000001</v>
      </c>
      <c r="O43" s="14">
        <f t="shared" si="3"/>
        <v>0.31819746427295093</v>
      </c>
      <c r="P43" s="11">
        <v>34186920.460000001</v>
      </c>
      <c r="Q43" s="14">
        <f t="shared" si="2"/>
        <v>0.31819746427295093</v>
      </c>
    </row>
    <row r="44" spans="2:17" ht="20.100000000000001" customHeight="1" x14ac:dyDescent="0.2">
      <c r="B44" s="11"/>
      <c r="C44" s="11"/>
      <c r="D44" s="13"/>
      <c r="E44" s="11">
        <v>5</v>
      </c>
      <c r="F44" s="13" t="s">
        <v>23</v>
      </c>
      <c r="G44" s="11">
        <v>647909</v>
      </c>
      <c r="H44" s="11">
        <v>42670.94</v>
      </c>
      <c r="I44" s="11">
        <v>42670.94</v>
      </c>
      <c r="J44" s="11">
        <v>86660.47</v>
      </c>
      <c r="K44" s="11">
        <v>86660.47</v>
      </c>
      <c r="L44" s="11">
        <v>150571.22</v>
      </c>
      <c r="M44" s="11">
        <v>150571.22</v>
      </c>
      <c r="N44" s="11">
        <v>150571.22</v>
      </c>
      <c r="O44" s="14">
        <f t="shared" si="3"/>
        <v>0.23239562963317378</v>
      </c>
      <c r="P44" s="11">
        <v>150571.22</v>
      </c>
      <c r="Q44" s="14">
        <f t="shared" si="2"/>
        <v>0.23239562963317378</v>
      </c>
    </row>
    <row r="45" spans="2:17" ht="23.1" customHeight="1" x14ac:dyDescent="0.2">
      <c r="B45" s="10"/>
      <c r="C45" s="10">
        <v>3</v>
      </c>
      <c r="D45" s="29" t="s">
        <v>2</v>
      </c>
      <c r="E45" s="30"/>
      <c r="F45" s="30"/>
      <c r="G45" s="10">
        <f>+G46</f>
        <v>10000</v>
      </c>
      <c r="H45" s="10">
        <v>535.70000000000005</v>
      </c>
      <c r="I45" s="10">
        <f>+I46</f>
        <v>535.70000000000005</v>
      </c>
      <c r="J45" s="10">
        <v>1071</v>
      </c>
      <c r="K45" s="10">
        <v>1071</v>
      </c>
      <c r="L45" s="10">
        <v>1890.02</v>
      </c>
      <c r="M45" s="10">
        <v>1890.02</v>
      </c>
      <c r="N45" s="10">
        <f>+N46</f>
        <v>1890.02</v>
      </c>
      <c r="O45" s="6">
        <f t="shared" si="3"/>
        <v>0.189002</v>
      </c>
      <c r="P45" s="10">
        <f>+P46</f>
        <v>1890.02</v>
      </c>
      <c r="Q45" s="6">
        <f t="shared" si="2"/>
        <v>0.189002</v>
      </c>
    </row>
    <row r="46" spans="2:17" ht="20.100000000000001" customHeight="1" x14ac:dyDescent="0.2">
      <c r="B46" s="11"/>
      <c r="C46" s="11"/>
      <c r="D46" s="13"/>
      <c r="E46" s="11">
        <v>5</v>
      </c>
      <c r="F46" s="13" t="s">
        <v>38</v>
      </c>
      <c r="G46" s="11">
        <v>10000</v>
      </c>
      <c r="H46" s="11">
        <v>535.70000000000005</v>
      </c>
      <c r="I46" s="11">
        <v>535.70000000000005</v>
      </c>
      <c r="J46" s="11">
        <v>1071</v>
      </c>
      <c r="K46" s="11">
        <v>1071</v>
      </c>
      <c r="L46" s="11">
        <v>1890.02</v>
      </c>
      <c r="M46" s="11">
        <v>1890.02</v>
      </c>
      <c r="N46" s="11">
        <v>1890.02</v>
      </c>
      <c r="O46" s="14">
        <f t="shared" si="3"/>
        <v>0.189002</v>
      </c>
      <c r="P46" s="11">
        <v>1890.02</v>
      </c>
      <c r="Q46" s="14">
        <f t="shared" si="2"/>
        <v>0.189002</v>
      </c>
    </row>
    <row r="47" spans="2:17" ht="23.1" customHeight="1" thickBot="1" x14ac:dyDescent="0.25">
      <c r="B47" s="25"/>
      <c r="C47" s="25"/>
      <c r="D47" s="26"/>
      <c r="E47" s="25"/>
      <c r="F47" s="26"/>
      <c r="G47" s="25"/>
      <c r="H47" s="25"/>
      <c r="I47" s="25"/>
      <c r="J47" s="25"/>
      <c r="K47" s="25"/>
      <c r="L47" s="25"/>
      <c r="M47" s="25"/>
      <c r="N47" s="25"/>
      <c r="O47" s="27"/>
      <c r="P47" s="25"/>
      <c r="Q47" s="27"/>
    </row>
    <row r="48" spans="2:17" ht="23.1" customHeight="1" x14ac:dyDescent="0.2">
      <c r="G48" s="1"/>
      <c r="H48" s="1"/>
      <c r="I48" s="1"/>
      <c r="J48" s="1"/>
      <c r="K48" s="1"/>
      <c r="L48" s="1"/>
      <c r="M48" s="1"/>
    </row>
    <row r="49" spans="7:13" ht="20.100000000000001" customHeight="1" x14ac:dyDescent="0.2">
      <c r="G49" s="28"/>
      <c r="H49" s="28"/>
      <c r="I49" s="28"/>
      <c r="J49" s="28"/>
      <c r="K49" s="28"/>
      <c r="L49" s="28"/>
      <c r="M49" s="28"/>
    </row>
    <row r="50" spans="7:13" ht="20.100000000000001" customHeight="1" x14ac:dyDescent="0.2">
      <c r="G50" s="1"/>
      <c r="H50" s="1"/>
      <c r="I50" s="1"/>
      <c r="J50" s="1"/>
      <c r="K50" s="1"/>
      <c r="L50" s="1"/>
      <c r="M50" s="1"/>
    </row>
    <row r="51" spans="7:13" ht="20.100000000000001" customHeight="1" x14ac:dyDescent="0.2">
      <c r="G51" s="1"/>
      <c r="H51" s="1"/>
      <c r="I51" s="1"/>
      <c r="J51" s="1"/>
      <c r="K51" s="1"/>
      <c r="L51" s="1"/>
      <c r="M51" s="1"/>
    </row>
    <row r="52" spans="7:13" ht="20.100000000000001" customHeight="1" x14ac:dyDescent="0.2">
      <c r="G52" s="1"/>
      <c r="H52" s="1"/>
      <c r="I52" s="1"/>
      <c r="J52" s="1"/>
      <c r="K52" s="1"/>
      <c r="L52" s="1"/>
      <c r="M52" s="1"/>
    </row>
    <row r="53" spans="7:13" ht="20.100000000000001" customHeight="1" x14ac:dyDescent="0.2"/>
  </sheetData>
  <mergeCells count="16">
    <mergeCell ref="A2:Q2"/>
    <mergeCell ref="B3:Q3"/>
    <mergeCell ref="H7:I7"/>
    <mergeCell ref="J7:K7"/>
    <mergeCell ref="L7:M7"/>
    <mergeCell ref="N7:Q7"/>
    <mergeCell ref="D39:F39"/>
    <mergeCell ref="D41:F41"/>
    <mergeCell ref="D42:F42"/>
    <mergeCell ref="D45:F45"/>
    <mergeCell ref="E9:F9"/>
    <mergeCell ref="D10:F10"/>
    <mergeCell ref="D11:F11"/>
    <mergeCell ref="D15:F15"/>
    <mergeCell ref="D25:F25"/>
    <mergeCell ref="E34:F34"/>
  </mergeCells>
  <printOptions horizontalCentered="1" verticalCentered="1"/>
  <pageMargins left="0" right="0" top="0" bottom="0" header="0.51181102362204722" footer="0.51181102362204722"/>
  <pageSetup paperSize="5" scale="61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Presupuestaria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SEVERINI, José Antonio</dc:creator>
  <cp:lastModifiedBy>PIEDRAS, Federico</cp:lastModifiedBy>
  <cp:lastPrinted>2022-01-10T13:13:19Z</cp:lastPrinted>
  <dcterms:created xsi:type="dcterms:W3CDTF">2018-06-06T14:57:39Z</dcterms:created>
  <dcterms:modified xsi:type="dcterms:W3CDTF">2022-05-09T16:33:06Z</dcterms:modified>
</cp:coreProperties>
</file>