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cap47-f000\Relaciones Institucionales\Transparencia Activa\Ejecución Presupuestaria\"/>
    </mc:Choice>
  </mc:AlternateContent>
  <xr:revisionPtr revIDLastSave="0" documentId="8_{3BB624D0-0333-44DA-9E49-3DDB32C5FB8A}" xr6:coauthVersionLast="47" xr6:coauthVersionMax="47" xr10:uidLastSave="{00000000-0000-0000-0000-000000000000}"/>
  <bookViews>
    <workbookView xWindow="-120" yWindow="-120" windowWidth="29040" windowHeight="15720"/>
  </bookViews>
  <sheets>
    <sheet name="Ejecución Presupuestari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46" i="2" l="1"/>
  <c r="AE46" i="2"/>
  <c r="AF45" i="2"/>
  <c r="AG45" i="2"/>
  <c r="AD45" i="2"/>
  <c r="AE45" i="2"/>
  <c r="AC45" i="2"/>
  <c r="AB45" i="2"/>
  <c r="AA45" i="2"/>
  <c r="Z45" i="2"/>
  <c r="Y45" i="2"/>
  <c r="X45" i="2"/>
  <c r="U45" i="2"/>
  <c r="T45" i="2"/>
  <c r="I45" i="2"/>
  <c r="I41" i="2"/>
  <c r="G45" i="2"/>
  <c r="AG44" i="2"/>
  <c r="AE44" i="2"/>
  <c r="AG43" i="2"/>
  <c r="AE43" i="2"/>
  <c r="AF42" i="2"/>
  <c r="AG42" i="2"/>
  <c r="AD42" i="2"/>
  <c r="AE42" i="2"/>
  <c r="AC42" i="2"/>
  <c r="AB42" i="2"/>
  <c r="AA42" i="2"/>
  <c r="Z42" i="2"/>
  <c r="Y42" i="2"/>
  <c r="X42" i="2"/>
  <c r="U42" i="2"/>
  <c r="U41" i="2"/>
  <c r="T42" i="2"/>
  <c r="T41" i="2"/>
  <c r="I42" i="2"/>
  <c r="G42" i="2"/>
  <c r="AF41" i="2"/>
  <c r="AG41" i="2"/>
  <c r="AC41" i="2"/>
  <c r="AB41" i="2"/>
  <c r="AA41" i="2"/>
  <c r="Z41" i="2"/>
  <c r="Y41" i="2"/>
  <c r="X41" i="2"/>
  <c r="G41" i="2"/>
  <c r="AG40" i="2"/>
  <c r="AE40" i="2"/>
  <c r="AF39" i="2"/>
  <c r="AG39" i="2"/>
  <c r="AD39" i="2"/>
  <c r="AE39" i="2"/>
  <c r="AC39" i="2"/>
  <c r="AB39" i="2"/>
  <c r="AA39" i="2"/>
  <c r="Z39" i="2"/>
  <c r="Y39" i="2"/>
  <c r="X39" i="2"/>
  <c r="U39" i="2"/>
  <c r="T39" i="2"/>
  <c r="I39" i="2"/>
  <c r="G39" i="2"/>
  <c r="AG38" i="2"/>
  <c r="AE38" i="2"/>
  <c r="AG37" i="2"/>
  <c r="AE37" i="2"/>
  <c r="AG36" i="2"/>
  <c r="AE36" i="2"/>
  <c r="AG35" i="2"/>
  <c r="AE35" i="2"/>
  <c r="AF34" i="2"/>
  <c r="AG34" i="2"/>
  <c r="AD34" i="2"/>
  <c r="AE34" i="2"/>
  <c r="AC34" i="2"/>
  <c r="AB34" i="2"/>
  <c r="AA34" i="2"/>
  <c r="Z34" i="2"/>
  <c r="Y34" i="2"/>
  <c r="X34" i="2"/>
  <c r="U34" i="2"/>
  <c r="T34" i="2"/>
  <c r="I34" i="2"/>
  <c r="G34" i="2"/>
  <c r="AG33" i="2"/>
  <c r="AE33" i="2"/>
  <c r="AG32" i="2"/>
  <c r="AE32" i="2"/>
  <c r="AG31" i="2"/>
  <c r="AE31" i="2"/>
  <c r="AG30" i="2"/>
  <c r="AE30" i="2"/>
  <c r="AG29" i="2"/>
  <c r="AE29" i="2"/>
  <c r="AG28" i="2"/>
  <c r="AE28" i="2"/>
  <c r="AG27" i="2"/>
  <c r="AE27" i="2"/>
  <c r="AG26" i="2"/>
  <c r="AE26" i="2"/>
  <c r="AF25" i="2"/>
  <c r="AG25" i="2"/>
  <c r="AD25" i="2"/>
  <c r="AE25" i="2"/>
  <c r="AC25" i="2"/>
  <c r="AB25" i="2"/>
  <c r="AA25" i="2"/>
  <c r="Z25" i="2"/>
  <c r="Y25" i="2"/>
  <c r="Y10" i="2"/>
  <c r="Y9" i="2"/>
  <c r="X25" i="2"/>
  <c r="X10" i="2"/>
  <c r="X9" i="2"/>
  <c r="U25" i="2"/>
  <c r="T25" i="2"/>
  <c r="I25" i="2"/>
  <c r="G25" i="2"/>
  <c r="AG24" i="2"/>
  <c r="AE24" i="2"/>
  <c r="AG22" i="2"/>
  <c r="AE22" i="2"/>
  <c r="AG20" i="2"/>
  <c r="AE20" i="2"/>
  <c r="AG18" i="2"/>
  <c r="AE18" i="2"/>
  <c r="AG17" i="2"/>
  <c r="AE17" i="2"/>
  <c r="AG16" i="2"/>
  <c r="AE16" i="2"/>
  <c r="AF15" i="2"/>
  <c r="AG15" i="2"/>
  <c r="AD15" i="2"/>
  <c r="AE15" i="2"/>
  <c r="AC15" i="2"/>
  <c r="AB15" i="2"/>
  <c r="AA15" i="2"/>
  <c r="AA10" i="2"/>
  <c r="AA9" i="2"/>
  <c r="Z15" i="2"/>
  <c r="Z10" i="2"/>
  <c r="Z9" i="2"/>
  <c r="Y15" i="2"/>
  <c r="X15" i="2"/>
  <c r="U15" i="2"/>
  <c r="T15" i="2"/>
  <c r="I15" i="2"/>
  <c r="G15" i="2"/>
  <c r="AG14" i="2"/>
  <c r="AE14" i="2"/>
  <c r="AG13" i="2"/>
  <c r="AE13" i="2"/>
  <c r="AG12" i="2"/>
  <c r="AE12" i="2"/>
  <c r="AF11" i="2"/>
  <c r="AG11" i="2"/>
  <c r="AD11" i="2"/>
  <c r="AE11" i="2"/>
  <c r="AC11" i="2"/>
  <c r="AB11" i="2"/>
  <c r="AA11" i="2"/>
  <c r="Z11" i="2"/>
  <c r="Y11" i="2"/>
  <c r="X11" i="2"/>
  <c r="U11" i="2"/>
  <c r="U10" i="2"/>
  <c r="U9" i="2"/>
  <c r="T11" i="2"/>
  <c r="T10" i="2"/>
  <c r="T9" i="2"/>
  <c r="I11" i="2"/>
  <c r="G11" i="2"/>
  <c r="AC10" i="2"/>
  <c r="AC9" i="2"/>
  <c r="AB10" i="2"/>
  <c r="AB9" i="2"/>
  <c r="I10" i="2"/>
  <c r="I9" i="2"/>
  <c r="G10" i="2"/>
  <c r="G9" i="2"/>
  <c r="AD10" i="2"/>
  <c r="AD41" i="2"/>
  <c r="AE41" i="2"/>
  <c r="AF10" i="2"/>
  <c r="AF9" i="2"/>
  <c r="AG9" i="2"/>
  <c r="AG10" i="2"/>
  <c r="AD9" i="2"/>
  <c r="AE9" i="2"/>
  <c r="AE10" i="2"/>
</calcChain>
</file>

<file path=xl/sharedStrings.xml><?xml version="1.0" encoding="utf-8"?>
<sst xmlns="http://schemas.openxmlformats.org/spreadsheetml/2006/main" count="89" uniqueCount="57">
  <si>
    <t>Gastos en Personal</t>
  </si>
  <si>
    <t>Bienes de Consumo</t>
  </si>
  <si>
    <t>Servicios No Personales</t>
  </si>
  <si>
    <t>Transferencias</t>
  </si>
  <si>
    <t>EJECUCION PRESUPUESTARIA POR OBJETO DEL GASTO CONSOLIDADO AL 31 DE DICIEMBRE DE 2022</t>
  </si>
  <si>
    <t>COMPROMISO ACUMULADO Y DEVENGADO ACUMULADO A DICIEMBRE</t>
  </si>
  <si>
    <t>Acumulado a Enero</t>
  </si>
  <si>
    <t>Acumulado a Febrero</t>
  </si>
  <si>
    <t>Acumulado a Marzo</t>
  </si>
  <si>
    <t>Acumulado a Abril</t>
  </si>
  <si>
    <t>Acumulado a Mayo</t>
  </si>
  <si>
    <t>Acumulado a Junio</t>
  </si>
  <si>
    <t>Acumulado a Julio</t>
  </si>
  <si>
    <t>Acumulado a Agosto</t>
  </si>
  <si>
    <t>Acumulado a Setiembre</t>
  </si>
  <si>
    <t>Acumulado a Octubre</t>
  </si>
  <si>
    <t>Acumulado a Noviembre</t>
  </si>
  <si>
    <t>Acumulado a Diciembre</t>
  </si>
  <si>
    <t>Fte</t>
  </si>
  <si>
    <t>In</t>
  </si>
  <si>
    <t>Pp</t>
  </si>
  <si>
    <t>Principal Desc.</t>
  </si>
  <si>
    <t>Crédito Vigente</t>
  </si>
  <si>
    <t>Compromiso</t>
  </si>
  <si>
    <t>Devengado</t>
  </si>
  <si>
    <t>% Ejecución Compromiso</t>
  </si>
  <si>
    <t>% Ejecución Devengado</t>
  </si>
  <si>
    <t>TOTAL GENERAL PRESUPUESTO 2022</t>
  </si>
  <si>
    <t>Tesoro Nacional</t>
  </si>
  <si>
    <t>Personal Permanente</t>
  </si>
  <si>
    <t>Servicios Extraordinarios</t>
  </si>
  <si>
    <t>Asistencia Social al Personal</t>
  </si>
  <si>
    <t>Productos Alimenticios, Agropecuarios y Forestales</t>
  </si>
  <si>
    <t>Textiles y Vestuario</t>
  </si>
  <si>
    <t>Productos de Papel, Cartón e Impresos</t>
  </si>
  <si>
    <t>Productos de Cuero y Caucho</t>
  </si>
  <si>
    <t xml:space="preserve"> -,-</t>
  </si>
  <si>
    <t>Productos Químicos, Combustibles y Lubricantes</t>
  </si>
  <si>
    <t>Productos de Minerales No Metálicos</t>
  </si>
  <si>
    <t>Productos Metálicos</t>
  </si>
  <si>
    <t>Minerales</t>
  </si>
  <si>
    <t>Otros Bienes de Consumo</t>
  </si>
  <si>
    <t>Servicios Básicos</t>
  </si>
  <si>
    <t>Alquileres y Derechos</t>
  </si>
  <si>
    <t>Mantenimiento, Reparación y Limpieza</t>
  </si>
  <si>
    <t>Servicios Técnicos y Profesionales</t>
  </si>
  <si>
    <t>Servicios Comerciales y Financieros</t>
  </si>
  <si>
    <t>Pasajes y Viáticos</t>
  </si>
  <si>
    <t>Impuestos, Derechos, Tasas y Juicios</t>
  </si>
  <si>
    <t>Otros Servicios</t>
  </si>
  <si>
    <t xml:space="preserve"> Bienes de Uso</t>
  </si>
  <si>
    <t>Construcciones</t>
  </si>
  <si>
    <t>Maquinaria y Equipo</t>
  </si>
  <si>
    <t>Libros, Revistas y Otros Elementos Coleccionables</t>
  </si>
  <si>
    <t>Activos Intangibles</t>
  </si>
  <si>
    <t>Transf. al Sector Privado para Financiar Gastos Corrientes</t>
  </si>
  <si>
    <t>Recursos con Afectación Específica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</si>
</sst>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_ &quot;$&quot;\ * #,##0.00_ ;_ &quot;$&quot;\ * \-#,##0.00_ ;_ &quot;$&quot;\ * &quot;-&quot;??_ ;_ @_ "/>
    <numFmt numFmtId="171" formatCode="_ * #,##0.00_ ;_ * \-#,##0.00_ ;_ * &quot;-&quot;??_ ;_ @_ "/>
  </numFmts>
  <fonts count="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7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0">
    <xf numFmtId="0" fontId="0" fillId="0" borderId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10" fontId="4" fillId="0" borderId="7" xfId="0" applyNumberFormat="1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10" fontId="4" fillId="2" borderId="8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top" wrapText="1"/>
    </xf>
    <xf numFmtId="3" fontId="5" fillId="0" borderId="8" xfId="0" applyNumberFormat="1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left" vertical="top" wrapText="1"/>
    </xf>
    <xf numFmtId="10" fontId="5" fillId="0" borderId="8" xfId="0" applyNumberFormat="1" applyFont="1" applyBorder="1" applyAlignment="1">
      <alignment horizontal="center" vertical="top" wrapText="1"/>
    </xf>
    <xf numFmtId="3" fontId="5" fillId="0" borderId="0" xfId="0" applyNumberFormat="1" applyFont="1" applyAlignment="1">
      <alignment horizontal="right" vertical="top" wrapText="1"/>
    </xf>
    <xf numFmtId="0" fontId="0" fillId="0" borderId="8" xfId="0" applyBorder="1"/>
    <xf numFmtId="3" fontId="5" fillId="0" borderId="9" xfId="0" applyNumberFormat="1" applyFont="1" applyBorder="1" applyAlignment="1">
      <alignment horizontal="right" vertical="top" wrapText="1"/>
    </xf>
    <xf numFmtId="3" fontId="4" fillId="0" borderId="9" xfId="0" applyNumberFormat="1" applyFont="1" applyBorder="1" applyAlignment="1">
      <alignment horizontal="right" vertical="top" wrapText="1"/>
    </xf>
    <xf numFmtId="3" fontId="5" fillId="0" borderId="9" xfId="0" applyNumberFormat="1" applyFont="1" applyBorder="1" applyAlignment="1">
      <alignment horizontal="left" vertical="top" wrapText="1"/>
    </xf>
    <xf numFmtId="10" fontId="4" fillId="0" borderId="9" xfId="0" applyNumberFormat="1" applyFont="1" applyBorder="1" applyAlignment="1">
      <alignment horizontal="center" vertical="top" wrapText="1"/>
    </xf>
    <xf numFmtId="3" fontId="4" fillId="0" borderId="8" xfId="0" applyNumberFormat="1" applyFont="1" applyBorder="1" applyAlignment="1">
      <alignment horizontal="right" vertical="top" wrapText="1"/>
    </xf>
    <xf numFmtId="3" fontId="5" fillId="0" borderId="10" xfId="0" applyNumberFormat="1" applyFont="1" applyBorder="1" applyAlignment="1">
      <alignment horizontal="right" vertical="top" wrapText="1"/>
    </xf>
    <xf numFmtId="10" fontId="5" fillId="0" borderId="10" xfId="0" applyNumberFormat="1" applyFont="1" applyBorder="1" applyAlignment="1">
      <alignment horizontal="center" vertical="top" wrapText="1"/>
    </xf>
    <xf numFmtId="3" fontId="5" fillId="0" borderId="11" xfId="0" applyNumberFormat="1" applyFont="1" applyBorder="1" applyAlignment="1">
      <alignment horizontal="right" vertical="top" wrapText="1"/>
    </xf>
    <xf numFmtId="10" fontId="5" fillId="0" borderId="11" xfId="0" applyNumberFormat="1" applyFont="1" applyBorder="1" applyAlignment="1">
      <alignment horizontal="center" vertical="top" wrapText="1"/>
    </xf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center"/>
    </xf>
    <xf numFmtId="3" fontId="6" fillId="0" borderId="0" xfId="0" applyNumberFormat="1" applyFont="1" applyAlignment="1">
      <alignment horizontal="right" vertical="center" wrapText="1"/>
    </xf>
    <xf numFmtId="3" fontId="4" fillId="0" borderId="7" xfId="0" applyNumberFormat="1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3" fontId="4" fillId="0" borderId="9" xfId="0" applyNumberFormat="1" applyFont="1" applyBorder="1" applyAlignment="1">
      <alignment horizontal="left" vertical="center" wrapText="1"/>
    </xf>
    <xf numFmtId="3" fontId="4" fillId="2" borderId="8" xfId="0" applyNumberFormat="1" applyFont="1" applyFill="1" applyBorder="1" applyAlignment="1">
      <alignment horizontal="left" vertical="center" wrapText="1"/>
    </xf>
    <xf numFmtId="0" fontId="0" fillId="2" borderId="8" xfId="0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0">
    <cellStyle name="Millares 2" xfId="1"/>
    <cellStyle name="Millares 2 2" xfId="2"/>
    <cellStyle name="Moneda 2" xfId="3"/>
    <cellStyle name="Moneda 2 2" xfId="4"/>
    <cellStyle name="Normal" xfId="0" builtinId="0"/>
    <cellStyle name="Normal 2" xfId="5"/>
    <cellStyle name="Normal 3" xfId="6"/>
    <cellStyle name="Normal 4" xfId="7"/>
    <cellStyle name="Normal 5" xfId="8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53"/>
  <sheetViews>
    <sheetView showGridLines="0" tabSelected="1" zoomScaleNormal="100" workbookViewId="0">
      <pane xSplit="7" topLeftCell="W1" activePane="topRight" state="frozen"/>
      <selection activeCell="A6" sqref="A6"/>
      <selection pane="topRight" activeCell="AF31" sqref="AF31"/>
    </sheetView>
  </sheetViews>
  <sheetFormatPr baseColWidth="10" defaultColWidth="9.140625" defaultRowHeight="12.75" x14ac:dyDescent="0.2"/>
  <cols>
    <col min="1" max="1" width="3" customWidth="1"/>
    <col min="2" max="2" width="4.140625" customWidth="1"/>
    <col min="3" max="3" width="3.7109375" customWidth="1"/>
    <col min="4" max="4" width="0.140625" style="2" customWidth="1"/>
    <col min="5" max="5" width="3.42578125" customWidth="1"/>
    <col min="6" max="6" width="56.5703125" style="2" bestFit="1" customWidth="1"/>
    <col min="7" max="7" width="15.28515625" bestFit="1" customWidth="1"/>
    <col min="8" max="29" width="15.28515625" customWidth="1"/>
    <col min="30" max="30" width="15.28515625" bestFit="1" customWidth="1"/>
    <col min="31" max="31" width="14" customWidth="1"/>
    <col min="32" max="32" width="18.42578125" bestFit="1" customWidth="1"/>
    <col min="33" max="33" width="12.7109375" bestFit="1" customWidth="1"/>
    <col min="34" max="34" width="12" bestFit="1" customWidth="1"/>
  </cols>
  <sheetData>
    <row r="2" spans="1:33" ht="22.5" customHeight="1" x14ac:dyDescent="0.25">
      <c r="A2" s="43" t="s">
        <v>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</row>
    <row r="3" spans="1:33" ht="24.75" customHeight="1" x14ac:dyDescent="0.25">
      <c r="B3" s="43" t="s">
        <v>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4"/>
      <c r="AE3" s="44"/>
      <c r="AF3" s="44"/>
      <c r="AG3" s="44"/>
    </row>
    <row r="4" spans="1:33" ht="11.25" customHeight="1" x14ac:dyDescent="0.2"/>
    <row r="5" spans="1:33" x14ac:dyDescent="0.2"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3" ht="13.5" thickBot="1" x14ac:dyDescent="0.25">
      <c r="Y6" s="3"/>
      <c r="Z6" s="4"/>
      <c r="AA6" s="4"/>
      <c r="AB6" s="4"/>
      <c r="AC6" s="4"/>
    </row>
    <row r="7" spans="1:33" ht="15.75" customHeight="1" thickBot="1" x14ac:dyDescent="0.3">
      <c r="H7" s="39" t="s">
        <v>6</v>
      </c>
      <c r="I7" s="40"/>
      <c r="J7" s="39" t="s">
        <v>7</v>
      </c>
      <c r="K7" s="40"/>
      <c r="L7" s="39" t="s">
        <v>8</v>
      </c>
      <c r="M7" s="40"/>
      <c r="N7" s="39" t="s">
        <v>9</v>
      </c>
      <c r="O7" s="40"/>
      <c r="P7" s="39" t="s">
        <v>10</v>
      </c>
      <c r="Q7" s="37"/>
      <c r="R7" s="39" t="s">
        <v>11</v>
      </c>
      <c r="S7" s="37"/>
      <c r="T7" s="39" t="s">
        <v>12</v>
      </c>
      <c r="U7" s="37"/>
      <c r="V7" s="37" t="s">
        <v>13</v>
      </c>
      <c r="W7" s="38"/>
      <c r="X7" s="37" t="s">
        <v>14</v>
      </c>
      <c r="Y7" s="38"/>
      <c r="Z7" s="37" t="s">
        <v>15</v>
      </c>
      <c r="AA7" s="38"/>
      <c r="AB7" s="37" t="s">
        <v>16</v>
      </c>
      <c r="AC7" s="38"/>
      <c r="AD7" s="39" t="s">
        <v>17</v>
      </c>
      <c r="AE7" s="37"/>
      <c r="AF7" s="37"/>
      <c r="AG7" s="40"/>
    </row>
    <row r="8" spans="1:33" ht="51.75" customHeight="1" thickBot="1" x14ac:dyDescent="0.25">
      <c r="B8" s="5" t="s">
        <v>18</v>
      </c>
      <c r="C8" s="5" t="s">
        <v>19</v>
      </c>
      <c r="D8" s="5"/>
      <c r="E8" s="5" t="s">
        <v>20</v>
      </c>
      <c r="F8" s="5" t="s">
        <v>21</v>
      </c>
      <c r="G8" s="5" t="s">
        <v>22</v>
      </c>
      <c r="H8" s="5" t="s">
        <v>23</v>
      </c>
      <c r="I8" s="5" t="s">
        <v>24</v>
      </c>
      <c r="J8" s="5" t="s">
        <v>23</v>
      </c>
      <c r="K8" s="5" t="s">
        <v>24</v>
      </c>
      <c r="L8" s="5" t="s">
        <v>23</v>
      </c>
      <c r="M8" s="5" t="s">
        <v>24</v>
      </c>
      <c r="N8" s="5" t="s">
        <v>23</v>
      </c>
      <c r="O8" s="5" t="s">
        <v>24</v>
      </c>
      <c r="P8" s="5" t="s">
        <v>23</v>
      </c>
      <c r="Q8" s="5" t="s">
        <v>24</v>
      </c>
      <c r="R8" s="5" t="s">
        <v>23</v>
      </c>
      <c r="S8" s="5" t="s">
        <v>24</v>
      </c>
      <c r="T8" s="5" t="s">
        <v>23</v>
      </c>
      <c r="U8" s="5" t="s">
        <v>24</v>
      </c>
      <c r="V8" s="5" t="s">
        <v>23</v>
      </c>
      <c r="W8" s="5" t="s">
        <v>24</v>
      </c>
      <c r="X8" s="5" t="s">
        <v>23</v>
      </c>
      <c r="Y8" s="5" t="s">
        <v>24</v>
      </c>
      <c r="Z8" s="5" t="s">
        <v>23</v>
      </c>
      <c r="AA8" s="5" t="s">
        <v>24</v>
      </c>
      <c r="AB8" s="5" t="s">
        <v>23</v>
      </c>
      <c r="AC8" s="5" t="s">
        <v>24</v>
      </c>
      <c r="AD8" s="5" t="s">
        <v>23</v>
      </c>
      <c r="AE8" s="5" t="s">
        <v>25</v>
      </c>
      <c r="AF8" s="5" t="s">
        <v>24</v>
      </c>
      <c r="AG8" s="5" t="s">
        <v>26</v>
      </c>
    </row>
    <row r="9" spans="1:33" ht="34.5" customHeight="1" x14ac:dyDescent="0.2">
      <c r="B9" s="6"/>
      <c r="C9" s="6"/>
      <c r="D9" s="6"/>
      <c r="E9" s="41" t="s">
        <v>27</v>
      </c>
      <c r="F9" s="42"/>
      <c r="G9" s="7">
        <f>+G10+G41</f>
        <v>55562095991</v>
      </c>
      <c r="H9" s="7">
        <v>3219669514.2300005</v>
      </c>
      <c r="I9" s="7">
        <f>+I10+I41</f>
        <v>2799934855.8600001</v>
      </c>
      <c r="J9" s="7">
        <v>6048757234.1800013</v>
      </c>
      <c r="K9" s="7">
        <v>5610139760.4300013</v>
      </c>
      <c r="L9" s="7">
        <v>10145704198.040001</v>
      </c>
      <c r="M9" s="7">
        <v>9825246022.7600021</v>
      </c>
      <c r="N9" s="7">
        <v>13399518326.260004</v>
      </c>
      <c r="O9" s="7">
        <v>13198322481.810001</v>
      </c>
      <c r="P9" s="7">
        <v>17691336480.700001</v>
      </c>
      <c r="Q9" s="7">
        <v>17521027001.590004</v>
      </c>
      <c r="R9" s="7">
        <v>23595651861.639999</v>
      </c>
      <c r="S9" s="7">
        <v>23455609826.52</v>
      </c>
      <c r="T9" s="7">
        <f>+T10+T41</f>
        <v>27621255273.769993</v>
      </c>
      <c r="U9" s="7">
        <f>+U10+U41</f>
        <v>27464838329.869995</v>
      </c>
      <c r="V9" s="7">
        <v>31648873957.060001</v>
      </c>
      <c r="W9" s="7">
        <v>31475847021.820004</v>
      </c>
      <c r="X9" s="7">
        <f t="shared" ref="X9:AD9" si="0">+X10+X41</f>
        <v>37019412997.110008</v>
      </c>
      <c r="Y9" s="7">
        <f t="shared" si="0"/>
        <v>36822707424.959999</v>
      </c>
      <c r="Z9" s="7">
        <f t="shared" si="0"/>
        <v>41690189575.969994</v>
      </c>
      <c r="AA9" s="7">
        <f t="shared" si="0"/>
        <v>41540874013.709999</v>
      </c>
      <c r="AB9" s="7">
        <f t="shared" si="0"/>
        <v>46511457458.200012</v>
      </c>
      <c r="AC9" s="7">
        <f t="shared" si="0"/>
        <v>46277933846.69001</v>
      </c>
      <c r="AD9" s="7">
        <f t="shared" si="0"/>
        <v>55105519751.110008</v>
      </c>
      <c r="AE9" s="8">
        <f t="shared" ref="AE9:AE18" si="1">+AD9/G9</f>
        <v>0.99178259509929312</v>
      </c>
      <c r="AF9" s="7">
        <f>+AF10+AF41</f>
        <v>55092432832.030006</v>
      </c>
      <c r="AG9" s="9">
        <f t="shared" ref="AG9:AG18" si="2">+AF9/G9</f>
        <v>0.99154705828509293</v>
      </c>
    </row>
    <row r="10" spans="1:33" ht="23.1" customHeight="1" x14ac:dyDescent="0.2">
      <c r="B10" s="10">
        <v>1</v>
      </c>
      <c r="C10" s="10"/>
      <c r="D10" s="35" t="s">
        <v>28</v>
      </c>
      <c r="E10" s="36"/>
      <c r="F10" s="36"/>
      <c r="G10" s="10">
        <f>+G11+G15+G25+G34+G39</f>
        <v>55335328758</v>
      </c>
      <c r="H10" s="10">
        <v>3209670456.7200003</v>
      </c>
      <c r="I10" s="10">
        <f>+I11+I15+I25+I34+I39</f>
        <v>2789935798.3499999</v>
      </c>
      <c r="J10" s="10">
        <v>6028925426.960001</v>
      </c>
      <c r="K10" s="10">
        <v>5590307953.210001</v>
      </c>
      <c r="L10" s="10">
        <v>10111364816.34</v>
      </c>
      <c r="M10" s="10">
        <v>9790906641.0600014</v>
      </c>
      <c r="N10" s="10">
        <v>13365178944.560003</v>
      </c>
      <c r="O10" s="10">
        <v>13163983100.110001</v>
      </c>
      <c r="P10" s="10">
        <v>17629838164.59</v>
      </c>
      <c r="Q10" s="10">
        <v>17459528685.480003</v>
      </c>
      <c r="R10" s="10">
        <v>23511929503.59</v>
      </c>
      <c r="S10" s="10">
        <v>23371887468.470001</v>
      </c>
      <c r="T10" s="10">
        <f>+T11+T15+T25+T34+T39</f>
        <v>27523310224.419994</v>
      </c>
      <c r="U10" s="10">
        <f>+U11+U15+U25+U34+U39</f>
        <v>27366893280.519997</v>
      </c>
      <c r="V10" s="10">
        <v>31540785961.73</v>
      </c>
      <c r="W10" s="10">
        <v>31367759026.490002</v>
      </c>
      <c r="X10" s="10">
        <f t="shared" ref="X10:AD10" si="3">+X11+X15+X25+X34+X39</f>
        <v>36889137876.300011</v>
      </c>
      <c r="Y10" s="10">
        <f t="shared" si="3"/>
        <v>36692432304.150002</v>
      </c>
      <c r="Z10" s="10">
        <f t="shared" si="3"/>
        <v>41543716609.339996</v>
      </c>
      <c r="AA10" s="10">
        <f t="shared" si="3"/>
        <v>41394401047.080002</v>
      </c>
      <c r="AB10" s="10">
        <f t="shared" si="3"/>
        <v>46348890704.550011</v>
      </c>
      <c r="AC10" s="10">
        <f t="shared" si="3"/>
        <v>46115367093.040009</v>
      </c>
      <c r="AD10" s="10">
        <f t="shared" si="3"/>
        <v>54918446576.320007</v>
      </c>
      <c r="AE10" s="11">
        <f t="shared" si="1"/>
        <v>0.99246625634948049</v>
      </c>
      <c r="AF10" s="10">
        <f>+AF11+AF15+AF25+AF34+AF39</f>
        <v>54905359657.240005</v>
      </c>
      <c r="AG10" s="11">
        <f t="shared" si="2"/>
        <v>0.99222975429240889</v>
      </c>
    </row>
    <row r="11" spans="1:33" ht="23.1" customHeight="1" x14ac:dyDescent="0.2">
      <c r="B11" s="12"/>
      <c r="C11" s="12">
        <v>1</v>
      </c>
      <c r="D11" s="32" t="s">
        <v>0</v>
      </c>
      <c r="E11" s="33"/>
      <c r="F11" s="33"/>
      <c r="G11" s="12">
        <f>SUM(G12:G14)</f>
        <v>53734947675</v>
      </c>
      <c r="H11" s="12">
        <v>2773418887.23</v>
      </c>
      <c r="I11" s="12">
        <f>SUM(I12:I14)</f>
        <v>2773418887.23</v>
      </c>
      <c r="J11" s="12">
        <v>5518559459.2800007</v>
      </c>
      <c r="K11" s="12">
        <v>5518559459.2800007</v>
      </c>
      <c r="L11" s="12">
        <v>9541008645.9100018</v>
      </c>
      <c r="M11" s="12">
        <v>9541008645.9100018</v>
      </c>
      <c r="N11" s="12">
        <v>12753259236.400002</v>
      </c>
      <c r="O11" s="12">
        <v>12751517115.640001</v>
      </c>
      <c r="P11" s="12">
        <v>16957581227.27</v>
      </c>
      <c r="Q11" s="12">
        <v>16957581227.27</v>
      </c>
      <c r="R11" s="12">
        <v>22799195784.57</v>
      </c>
      <c r="S11" s="12">
        <v>22799195784.57</v>
      </c>
      <c r="T11" s="12">
        <f>SUM(T12:T14)</f>
        <v>26740913320.469997</v>
      </c>
      <c r="U11" s="12">
        <f>SUM(U12:U14)</f>
        <v>26740913320.469997</v>
      </c>
      <c r="V11" s="12">
        <v>30670970187.439999</v>
      </c>
      <c r="W11" s="12">
        <v>30670970187.439999</v>
      </c>
      <c r="X11" s="12">
        <f t="shared" ref="X11:AD11" si="4">SUM(X12:X14)</f>
        <v>35923997619.600006</v>
      </c>
      <c r="Y11" s="12">
        <f t="shared" si="4"/>
        <v>35923997619.600006</v>
      </c>
      <c r="Z11" s="12">
        <f t="shared" si="4"/>
        <v>40521353834.879997</v>
      </c>
      <c r="AA11" s="12">
        <f t="shared" si="4"/>
        <v>40521353834.879997</v>
      </c>
      <c r="AB11" s="12">
        <f t="shared" si="4"/>
        <v>45143641726.340004</v>
      </c>
      <c r="AC11" s="12">
        <f t="shared" si="4"/>
        <v>45143641724.340004</v>
      </c>
      <c r="AD11" s="12">
        <f t="shared" si="4"/>
        <v>53354100528.709999</v>
      </c>
      <c r="AE11" s="8">
        <f t="shared" si="1"/>
        <v>0.99291248688668232</v>
      </c>
      <c r="AF11" s="12">
        <f>SUM(AF12:AF14)</f>
        <v>53354100526.709999</v>
      </c>
      <c r="AG11" s="8">
        <f t="shared" si="2"/>
        <v>0.99291248684946265</v>
      </c>
    </row>
    <row r="12" spans="1:33" ht="20.100000000000001" customHeight="1" x14ac:dyDescent="0.2">
      <c r="B12" s="13">
        <v>1</v>
      </c>
      <c r="C12" s="13">
        <v>1</v>
      </c>
      <c r="D12" s="14"/>
      <c r="E12" s="13">
        <v>1</v>
      </c>
      <c r="F12" s="15" t="s">
        <v>29</v>
      </c>
      <c r="G12" s="13">
        <v>53268778658</v>
      </c>
      <c r="H12" s="13">
        <v>2750674860.3800001</v>
      </c>
      <c r="I12" s="13">
        <v>2750674860.3800001</v>
      </c>
      <c r="J12" s="13">
        <v>5474847154.2200003</v>
      </c>
      <c r="K12" s="13">
        <v>5474847154.2200003</v>
      </c>
      <c r="L12" s="13">
        <v>9468425191.7900009</v>
      </c>
      <c r="M12" s="13">
        <v>9468425191.7900009</v>
      </c>
      <c r="N12" s="13">
        <v>12652847012.93</v>
      </c>
      <c r="O12" s="13">
        <v>12652847012.93</v>
      </c>
      <c r="P12" s="13">
        <v>16821244993.73</v>
      </c>
      <c r="Q12" s="13">
        <v>16821244993.73</v>
      </c>
      <c r="R12" s="13">
        <v>22616661759.73</v>
      </c>
      <c r="S12" s="13">
        <v>22616661759.73</v>
      </c>
      <c r="T12" s="13">
        <v>26520039893.84</v>
      </c>
      <c r="U12" s="13">
        <v>26520039893.84</v>
      </c>
      <c r="V12" s="13">
        <v>30418761878.029999</v>
      </c>
      <c r="W12" s="13">
        <v>30418761878.029999</v>
      </c>
      <c r="X12" s="13">
        <v>35652112065.800003</v>
      </c>
      <c r="Y12" s="13">
        <v>35652112065.800003</v>
      </c>
      <c r="Z12" s="13">
        <v>40212106463.75</v>
      </c>
      <c r="AA12" s="13">
        <v>40212106463.75</v>
      </c>
      <c r="AB12" s="13">
        <v>44795974780.260002</v>
      </c>
      <c r="AC12" s="13">
        <v>44795974780.260002</v>
      </c>
      <c r="AD12" s="13">
        <v>52950504476.010002</v>
      </c>
      <c r="AE12" s="16">
        <f t="shared" si="1"/>
        <v>0.99402512710055912</v>
      </c>
      <c r="AF12" s="13">
        <v>52950504476.010002</v>
      </c>
      <c r="AG12" s="16">
        <f t="shared" si="2"/>
        <v>0.99402512710055912</v>
      </c>
    </row>
    <row r="13" spans="1:33" ht="20.100000000000001" customHeight="1" x14ac:dyDescent="0.2">
      <c r="B13" s="13"/>
      <c r="C13" s="13"/>
      <c r="D13" s="15"/>
      <c r="E13" s="13">
        <v>3</v>
      </c>
      <c r="F13" s="15" t="s">
        <v>30</v>
      </c>
      <c r="G13" s="13">
        <v>72980646</v>
      </c>
      <c r="H13" s="13">
        <v>2283190.9</v>
      </c>
      <c r="I13" s="13">
        <v>2283190.9</v>
      </c>
      <c r="J13" s="13">
        <v>3682879.39</v>
      </c>
      <c r="K13" s="13">
        <v>3682879.39</v>
      </c>
      <c r="L13" s="13">
        <v>6374359.4199999999</v>
      </c>
      <c r="M13" s="13">
        <v>6374359.4199999999</v>
      </c>
      <c r="N13" s="13">
        <v>9329430.4299999997</v>
      </c>
      <c r="O13" s="13">
        <v>9329430.4299999997</v>
      </c>
      <c r="P13" s="13">
        <v>12744395.279999999</v>
      </c>
      <c r="Q13" s="13">
        <v>12744395.279999999</v>
      </c>
      <c r="R13" s="13">
        <v>17117509.149999999</v>
      </c>
      <c r="S13" s="13">
        <v>17117509.149999999</v>
      </c>
      <c r="T13" s="13">
        <v>21447207.460000001</v>
      </c>
      <c r="U13" s="13">
        <v>21447207.460000001</v>
      </c>
      <c r="V13" s="13">
        <v>25353087.399999999</v>
      </c>
      <c r="W13" s="13">
        <v>25353087.399999999</v>
      </c>
      <c r="X13" s="13">
        <v>30211182.800000001</v>
      </c>
      <c r="Y13" s="13">
        <v>30211182.800000001</v>
      </c>
      <c r="Z13" s="13">
        <v>35177602.700000003</v>
      </c>
      <c r="AA13" s="13">
        <v>35177602.700000003</v>
      </c>
      <c r="AB13" s="13">
        <v>39723066.25</v>
      </c>
      <c r="AC13" s="13">
        <v>39723066.25</v>
      </c>
      <c r="AD13" s="13">
        <v>44049158.340000004</v>
      </c>
      <c r="AE13" s="16">
        <f t="shared" si="1"/>
        <v>0.60357314924288286</v>
      </c>
      <c r="AF13" s="13">
        <v>44049158.340000004</v>
      </c>
      <c r="AG13" s="16">
        <f t="shared" si="2"/>
        <v>0.60357314924288286</v>
      </c>
    </row>
    <row r="14" spans="1:33" ht="20.100000000000001" customHeight="1" x14ac:dyDescent="0.2">
      <c r="B14" s="13"/>
      <c r="C14" s="13"/>
      <c r="D14" s="15"/>
      <c r="E14" s="13">
        <v>5</v>
      </c>
      <c r="F14" s="15" t="s">
        <v>31</v>
      </c>
      <c r="G14" s="13">
        <v>393188371</v>
      </c>
      <c r="H14" s="13">
        <v>20460835.949999999</v>
      </c>
      <c r="I14" s="13">
        <v>20460835.949999999</v>
      </c>
      <c r="J14" s="13">
        <v>40029425.670000002</v>
      </c>
      <c r="K14" s="13">
        <v>40029425.670000002</v>
      </c>
      <c r="L14" s="13">
        <v>66209094.700000003</v>
      </c>
      <c r="M14" s="13">
        <v>66209094.700000003</v>
      </c>
      <c r="N14" s="13">
        <v>91082793.040000007</v>
      </c>
      <c r="O14" s="13">
        <v>89340672.280000001</v>
      </c>
      <c r="P14" s="13">
        <v>123591838.26000001</v>
      </c>
      <c r="Q14" s="13">
        <v>123591838.26000001</v>
      </c>
      <c r="R14" s="13">
        <v>165416515.69</v>
      </c>
      <c r="S14" s="13">
        <v>165416515.69</v>
      </c>
      <c r="T14" s="13">
        <v>199426219.16999999</v>
      </c>
      <c r="U14" s="13">
        <v>199426219.16999999</v>
      </c>
      <c r="V14" s="13">
        <v>226855222.00999999</v>
      </c>
      <c r="W14" s="13">
        <v>226855222.00999999</v>
      </c>
      <c r="X14" s="13">
        <v>241674371</v>
      </c>
      <c r="Y14" s="13">
        <v>241674371</v>
      </c>
      <c r="Z14" s="13">
        <v>274069768.43000001</v>
      </c>
      <c r="AA14" s="13">
        <v>274069768.43000001</v>
      </c>
      <c r="AB14" s="13">
        <v>307943879.82999998</v>
      </c>
      <c r="AC14" s="13">
        <v>307943877.82999998</v>
      </c>
      <c r="AD14" s="13">
        <v>359546894.36000001</v>
      </c>
      <c r="AE14" s="16">
        <f t="shared" si="1"/>
        <v>0.91443928884661752</v>
      </c>
      <c r="AF14" s="13">
        <v>359546892.36000001</v>
      </c>
      <c r="AG14" s="16">
        <f t="shared" si="2"/>
        <v>0.91443928375999706</v>
      </c>
    </row>
    <row r="15" spans="1:33" ht="23.1" customHeight="1" x14ac:dyDescent="0.2">
      <c r="B15" s="12"/>
      <c r="C15" s="12">
        <v>2</v>
      </c>
      <c r="D15" s="32" t="s">
        <v>1</v>
      </c>
      <c r="E15" s="33"/>
      <c r="F15" s="33"/>
      <c r="G15" s="12">
        <f>SUM(G16:G24)</f>
        <v>190746464</v>
      </c>
      <c r="H15" s="12">
        <v>21781304.48</v>
      </c>
      <c r="I15" s="12">
        <f>SUM(I16:I24)</f>
        <v>2311387.83</v>
      </c>
      <c r="J15" s="12">
        <v>38526713.510000005</v>
      </c>
      <c r="K15" s="12">
        <v>6359606.4100000001</v>
      </c>
      <c r="L15" s="12">
        <v>41003308.469999999</v>
      </c>
      <c r="M15" s="12">
        <v>27011836</v>
      </c>
      <c r="N15" s="12">
        <v>44752026.600000001</v>
      </c>
      <c r="O15" s="12">
        <v>32490335.310000002</v>
      </c>
      <c r="P15" s="12">
        <v>49953935.640000001</v>
      </c>
      <c r="Q15" s="12">
        <v>38097444.349999994</v>
      </c>
      <c r="R15" s="12">
        <v>55387881.600000001</v>
      </c>
      <c r="S15" s="12">
        <v>45919610.890000001</v>
      </c>
      <c r="T15" s="12">
        <f>SUM(T16:T24)</f>
        <v>68194401.670000002</v>
      </c>
      <c r="U15" s="12">
        <f>SUM(U16:U24)</f>
        <v>50039645.959999993</v>
      </c>
      <c r="V15" s="12">
        <v>73144166.659999996</v>
      </c>
      <c r="W15" s="12">
        <v>61623810.950000003</v>
      </c>
      <c r="X15" s="12">
        <f t="shared" ref="X15:AD15" si="5">SUM(X16:X24)</f>
        <v>86586237.960000008</v>
      </c>
      <c r="Y15" s="12">
        <f t="shared" si="5"/>
        <v>66154855.350000001</v>
      </c>
      <c r="Z15" s="12">
        <f t="shared" si="5"/>
        <v>92558326.460000008</v>
      </c>
      <c r="AA15" s="12">
        <f t="shared" si="5"/>
        <v>76244671.549999997</v>
      </c>
      <c r="AB15" s="12">
        <f t="shared" si="5"/>
        <v>162127161.53</v>
      </c>
      <c r="AC15" s="12">
        <f t="shared" si="5"/>
        <v>92817431.219999999</v>
      </c>
      <c r="AD15" s="12">
        <f t="shared" si="5"/>
        <v>185359737.80000001</v>
      </c>
      <c r="AE15" s="8">
        <f t="shared" si="1"/>
        <v>0.97175975854524888</v>
      </c>
      <c r="AF15" s="12">
        <f>SUM(AF16:AF24)</f>
        <v>183757986.56999999</v>
      </c>
      <c r="AG15" s="8">
        <f t="shared" si="2"/>
        <v>0.96336247978887823</v>
      </c>
    </row>
    <row r="16" spans="1:33" ht="20.100000000000001" customHeight="1" x14ac:dyDescent="0.2">
      <c r="B16" s="13"/>
      <c r="C16" s="13"/>
      <c r="D16" s="15"/>
      <c r="E16" s="13">
        <v>1</v>
      </c>
      <c r="F16" s="15" t="s">
        <v>32</v>
      </c>
      <c r="G16" s="17">
        <v>2765663</v>
      </c>
      <c r="H16" s="13">
        <v>5763456.6100000003</v>
      </c>
      <c r="I16" s="13">
        <v>503256.61</v>
      </c>
      <c r="J16" s="13">
        <v>5938938.2199999997</v>
      </c>
      <c r="K16" s="13">
        <v>548654.62</v>
      </c>
      <c r="L16" s="13">
        <v>6127520.4799999995</v>
      </c>
      <c r="M16" s="13">
        <v>1200320.48</v>
      </c>
      <c r="N16" s="13">
        <v>6319647.0800000001</v>
      </c>
      <c r="O16" s="13">
        <v>1702247.08</v>
      </c>
      <c r="P16" s="13">
        <v>6695607.0599999996</v>
      </c>
      <c r="Q16" s="13">
        <v>2483407.06</v>
      </c>
      <c r="R16" s="13">
        <v>6959897.5200000005</v>
      </c>
      <c r="S16" s="13">
        <v>3170297.52</v>
      </c>
      <c r="T16" s="13">
        <v>7245044.8700000001</v>
      </c>
      <c r="U16" s="13">
        <v>3869844.8699999996</v>
      </c>
      <c r="V16" s="13">
        <v>7608001.71</v>
      </c>
      <c r="W16" s="13">
        <v>4552801.71</v>
      </c>
      <c r="X16" s="13">
        <v>8043907.7199999997</v>
      </c>
      <c r="Y16" s="13">
        <v>5388107.7199999997</v>
      </c>
      <c r="Z16" s="13">
        <v>8429689.0199999996</v>
      </c>
      <c r="AA16" s="13">
        <v>6239889.0199999996</v>
      </c>
      <c r="AB16" s="13">
        <v>10616144.26</v>
      </c>
      <c r="AC16" s="13">
        <v>7232994.2599999998</v>
      </c>
      <c r="AD16" s="13">
        <v>9689058.5899999999</v>
      </c>
      <c r="AE16" s="16">
        <f t="shared" si="1"/>
        <v>3.503340280431853</v>
      </c>
      <c r="AF16" s="13">
        <v>8087308.5899999999</v>
      </c>
      <c r="AG16" s="16">
        <f t="shared" si="2"/>
        <v>2.9241843962912326</v>
      </c>
    </row>
    <row r="17" spans="2:33" ht="20.100000000000001" customHeight="1" x14ac:dyDescent="0.2">
      <c r="B17" s="13"/>
      <c r="C17" s="13"/>
      <c r="D17" s="15"/>
      <c r="E17" s="13">
        <v>2</v>
      </c>
      <c r="F17" s="15" t="s">
        <v>33</v>
      </c>
      <c r="G17" s="17">
        <v>2000000</v>
      </c>
      <c r="H17" s="13">
        <v>3871165.17</v>
      </c>
      <c r="I17" s="13">
        <v>49790.75</v>
      </c>
      <c r="J17" s="13">
        <v>4103758.17</v>
      </c>
      <c r="K17" s="13">
        <v>1140280.75</v>
      </c>
      <c r="L17" s="13">
        <v>4123926.81</v>
      </c>
      <c r="M17" s="13">
        <v>2405566.39</v>
      </c>
      <c r="N17" s="13">
        <v>4317199.26</v>
      </c>
      <c r="O17" s="13">
        <v>3589426.46</v>
      </c>
      <c r="P17" s="13">
        <v>4382499.26</v>
      </c>
      <c r="Q17" s="13">
        <v>3654726.46</v>
      </c>
      <c r="R17" s="13">
        <v>4736544.26</v>
      </c>
      <c r="S17" s="13">
        <v>4209488.55</v>
      </c>
      <c r="T17" s="13">
        <v>7114444.2300000004</v>
      </c>
      <c r="U17" s="13">
        <v>4227138.5199999996</v>
      </c>
      <c r="V17" s="13">
        <v>7131310.5700000003</v>
      </c>
      <c r="W17" s="13">
        <v>6604254.8599999994</v>
      </c>
      <c r="X17" s="13">
        <v>7362967.3200000003</v>
      </c>
      <c r="Y17" s="13">
        <v>6835911.6100000003</v>
      </c>
      <c r="Z17" s="13">
        <v>7641934.6900000004</v>
      </c>
      <c r="AA17" s="13">
        <v>7114878.9800000004</v>
      </c>
      <c r="AB17" s="13">
        <v>7463202.6900000004</v>
      </c>
      <c r="AC17" s="13">
        <v>7062146.9800000004</v>
      </c>
      <c r="AD17" s="13">
        <v>7190786.9800000004</v>
      </c>
      <c r="AE17" s="16">
        <f t="shared" si="1"/>
        <v>3.5953934900000002</v>
      </c>
      <c r="AF17" s="13">
        <v>7190786.9800000004</v>
      </c>
      <c r="AG17" s="16">
        <f t="shared" si="2"/>
        <v>3.5953934900000002</v>
      </c>
    </row>
    <row r="18" spans="2:33" ht="20.100000000000001" customHeight="1" x14ac:dyDescent="0.2">
      <c r="B18" s="13"/>
      <c r="C18" s="13"/>
      <c r="D18" s="15"/>
      <c r="E18" s="13">
        <v>3</v>
      </c>
      <c r="F18" s="15" t="s">
        <v>34</v>
      </c>
      <c r="G18" s="17">
        <v>73927801</v>
      </c>
      <c r="H18" s="13">
        <v>19977.5</v>
      </c>
      <c r="I18" s="13">
        <v>19977.5</v>
      </c>
      <c r="J18" s="13">
        <v>13249803</v>
      </c>
      <c r="K18" s="13">
        <v>22843</v>
      </c>
      <c r="L18" s="13">
        <v>13408332.939999999</v>
      </c>
      <c r="M18" s="13">
        <v>13270561.479999999</v>
      </c>
      <c r="N18" s="13">
        <v>13548264.43</v>
      </c>
      <c r="O18" s="13">
        <v>13548264.43</v>
      </c>
      <c r="P18" s="13">
        <v>13734695.26</v>
      </c>
      <c r="Q18" s="13">
        <v>13734695.26</v>
      </c>
      <c r="R18" s="13">
        <v>15858251.26</v>
      </c>
      <c r="S18" s="13">
        <v>13746231.26</v>
      </c>
      <c r="T18" s="13">
        <v>15897857.66</v>
      </c>
      <c r="U18" s="13">
        <v>13785837.66</v>
      </c>
      <c r="V18" s="13">
        <v>15945036.66</v>
      </c>
      <c r="W18" s="13">
        <v>14485416.66</v>
      </c>
      <c r="X18" s="13">
        <v>22834906.23</v>
      </c>
      <c r="Y18" s="13">
        <v>14606062.23</v>
      </c>
      <c r="Z18" s="13">
        <v>22912463.580000002</v>
      </c>
      <c r="AA18" s="13">
        <v>14683619.58</v>
      </c>
      <c r="AB18" s="13">
        <v>60329409.160000004</v>
      </c>
      <c r="AC18" s="13">
        <v>21551502.760000002</v>
      </c>
      <c r="AD18" s="13">
        <v>71527335.700000003</v>
      </c>
      <c r="AE18" s="16">
        <f t="shared" si="1"/>
        <v>0.96752959958865814</v>
      </c>
      <c r="AF18" s="13">
        <v>71527335.700000003</v>
      </c>
      <c r="AG18" s="16">
        <f t="shared" si="2"/>
        <v>0.96752959958865814</v>
      </c>
    </row>
    <row r="19" spans="2:33" ht="20.100000000000001" customHeight="1" x14ac:dyDescent="0.2">
      <c r="B19" s="13"/>
      <c r="C19" s="13"/>
      <c r="D19" s="15"/>
      <c r="E19" s="13">
        <v>4</v>
      </c>
      <c r="F19" s="15" t="s">
        <v>35</v>
      </c>
      <c r="G19" s="17">
        <v>0</v>
      </c>
      <c r="H19" s="13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3"/>
      <c r="U19" s="13"/>
      <c r="V19" s="13"/>
      <c r="W19" s="13"/>
      <c r="X19" s="13">
        <v>78768</v>
      </c>
      <c r="Y19" s="13">
        <v>78768</v>
      </c>
      <c r="Z19" s="13">
        <v>78768</v>
      </c>
      <c r="AA19" s="13">
        <v>78768</v>
      </c>
      <c r="AB19" s="13">
        <v>78768</v>
      </c>
      <c r="AC19" s="13">
        <v>78768</v>
      </c>
      <c r="AD19" s="13">
        <v>78768</v>
      </c>
      <c r="AE19" s="16" t="s">
        <v>36</v>
      </c>
      <c r="AF19" s="13">
        <v>78768</v>
      </c>
      <c r="AG19" s="16" t="s">
        <v>36</v>
      </c>
    </row>
    <row r="20" spans="2:33" ht="20.100000000000001" customHeight="1" x14ac:dyDescent="0.2">
      <c r="B20" s="13"/>
      <c r="C20" s="13"/>
      <c r="D20" s="15"/>
      <c r="E20" s="13">
        <v>5</v>
      </c>
      <c r="F20" s="15" t="s">
        <v>37</v>
      </c>
      <c r="G20" s="17">
        <v>37700000</v>
      </c>
      <c r="H20" s="13">
        <v>313834.19999999995</v>
      </c>
      <c r="I20" s="13">
        <v>313834.19999999995</v>
      </c>
      <c r="J20" s="13">
        <v>2298317.7800000003</v>
      </c>
      <c r="K20" s="13">
        <v>425547.47</v>
      </c>
      <c r="L20" s="13">
        <v>2516900.79</v>
      </c>
      <c r="M20" s="13">
        <v>2516900.79</v>
      </c>
      <c r="N20" s="13">
        <v>3719712.12</v>
      </c>
      <c r="O20" s="13">
        <v>3154874.12</v>
      </c>
      <c r="P20" s="13">
        <v>4438930.8800000008</v>
      </c>
      <c r="Q20" s="13">
        <v>3874092.88</v>
      </c>
      <c r="R20" s="13">
        <v>5009626.1999999993</v>
      </c>
      <c r="S20" s="13">
        <v>5009626.1999999993</v>
      </c>
      <c r="T20" s="13">
        <v>5480271.9399999995</v>
      </c>
      <c r="U20" s="13">
        <v>5480271.9399999995</v>
      </c>
      <c r="V20" s="13">
        <v>6181512.5699999994</v>
      </c>
      <c r="W20" s="13">
        <v>6181512.5699999994</v>
      </c>
      <c r="X20" s="13">
        <v>6481148.1699999999</v>
      </c>
      <c r="Y20" s="13">
        <v>6481148.1699999999</v>
      </c>
      <c r="Z20" s="13">
        <v>7706723.5099999998</v>
      </c>
      <c r="AA20" s="13">
        <v>7706723.5099999998</v>
      </c>
      <c r="AB20" s="13">
        <v>32919672.599999998</v>
      </c>
      <c r="AC20" s="13">
        <v>9114422.5999999996</v>
      </c>
      <c r="AD20" s="13">
        <v>34496979.799999997</v>
      </c>
      <c r="AE20" s="16">
        <f>+AD20/G20</f>
        <v>0.91503925198938985</v>
      </c>
      <c r="AF20" s="13">
        <v>34496979.799999997</v>
      </c>
      <c r="AG20" s="16">
        <f>+AF20/G20</f>
        <v>0.91503925198938985</v>
      </c>
    </row>
    <row r="21" spans="2:33" ht="20.100000000000001" customHeight="1" x14ac:dyDescent="0.2">
      <c r="B21" s="13"/>
      <c r="C21" s="13"/>
      <c r="D21" s="15"/>
      <c r="E21" s="13">
        <v>6</v>
      </c>
      <c r="F21" s="15" t="s">
        <v>38</v>
      </c>
      <c r="G21" s="17">
        <v>3000000</v>
      </c>
      <c r="H21" s="13">
        <v>3025</v>
      </c>
      <c r="I21" s="13">
        <v>3025</v>
      </c>
      <c r="J21" s="13">
        <v>39258.67</v>
      </c>
      <c r="K21" s="13">
        <v>24676.7</v>
      </c>
      <c r="L21" s="13">
        <v>175056.66999999998</v>
      </c>
      <c r="M21" s="13">
        <v>175056.66999999998</v>
      </c>
      <c r="N21" s="13">
        <v>221036.67</v>
      </c>
      <c r="O21" s="13">
        <v>221036.67</v>
      </c>
      <c r="P21" s="13">
        <v>254321.47</v>
      </c>
      <c r="Q21" s="13">
        <v>254321.47</v>
      </c>
      <c r="R21" s="13">
        <v>321839.57</v>
      </c>
      <c r="S21" s="13">
        <v>321839.57</v>
      </c>
      <c r="T21" s="13">
        <v>457714.01</v>
      </c>
      <c r="U21" s="13">
        <v>457714.01</v>
      </c>
      <c r="V21" s="13">
        <v>602636.83000000007</v>
      </c>
      <c r="W21" s="13">
        <v>602636.83000000007</v>
      </c>
      <c r="X21" s="13">
        <v>675807.26</v>
      </c>
      <c r="Y21" s="13">
        <v>675807.26</v>
      </c>
      <c r="Z21" s="13">
        <v>697187.26</v>
      </c>
      <c r="AA21" s="13">
        <v>697187.26</v>
      </c>
      <c r="AB21" s="13">
        <v>726187.26</v>
      </c>
      <c r="AC21" s="13">
        <v>726187.26</v>
      </c>
      <c r="AD21" s="13">
        <v>1349751.09</v>
      </c>
      <c r="AE21" s="16" t="s">
        <v>36</v>
      </c>
      <c r="AF21" s="13">
        <v>1349750.54</v>
      </c>
      <c r="AG21" s="16" t="s">
        <v>36</v>
      </c>
    </row>
    <row r="22" spans="2:33" ht="20.100000000000001" customHeight="1" x14ac:dyDescent="0.2">
      <c r="B22" s="13"/>
      <c r="C22" s="13"/>
      <c r="D22" s="15"/>
      <c r="E22" s="13">
        <v>7</v>
      </c>
      <c r="F22" s="15" t="s">
        <v>39</v>
      </c>
      <c r="G22" s="17">
        <v>1000000</v>
      </c>
      <c r="H22" s="13">
        <v>4650</v>
      </c>
      <c r="I22" s="13">
        <v>4650</v>
      </c>
      <c r="J22" s="13">
        <v>108370</v>
      </c>
      <c r="K22" s="13">
        <v>20990</v>
      </c>
      <c r="L22" s="13">
        <v>233345.3</v>
      </c>
      <c r="M22" s="13">
        <v>233345.3</v>
      </c>
      <c r="N22" s="13">
        <v>478850.23</v>
      </c>
      <c r="O22" s="13">
        <v>478850.23</v>
      </c>
      <c r="P22" s="13">
        <v>625473.91999999993</v>
      </c>
      <c r="Q22" s="13">
        <v>625473.91999999993</v>
      </c>
      <c r="R22" s="13">
        <v>831673.86999999988</v>
      </c>
      <c r="S22" s="13">
        <v>831673.86999999988</v>
      </c>
      <c r="T22" s="13">
        <v>1171787.57</v>
      </c>
      <c r="U22" s="13">
        <v>1171787.57</v>
      </c>
      <c r="V22" s="13">
        <v>2433083.4699999997</v>
      </c>
      <c r="W22" s="13">
        <v>2433083.4699999997</v>
      </c>
      <c r="X22" s="13">
        <v>2749410.9200000004</v>
      </c>
      <c r="Y22" s="13">
        <v>2749410.9200000004</v>
      </c>
      <c r="Z22" s="13">
        <v>3593876.96</v>
      </c>
      <c r="AA22" s="13">
        <v>3593876.96</v>
      </c>
      <c r="AB22" s="13">
        <v>3817772.59</v>
      </c>
      <c r="AC22" s="13">
        <v>3817772.59</v>
      </c>
      <c r="AD22" s="13">
        <v>4363340.57</v>
      </c>
      <c r="AE22" s="16">
        <f>+AD22/G22</f>
        <v>4.3633405700000001</v>
      </c>
      <c r="AF22" s="13">
        <v>4363340.57</v>
      </c>
      <c r="AG22" s="16">
        <f>+AF22/G22</f>
        <v>4.3633405700000001</v>
      </c>
    </row>
    <row r="23" spans="2:33" ht="20.100000000000001" customHeight="1" x14ac:dyDescent="0.2">
      <c r="B23" s="13"/>
      <c r="C23" s="13"/>
      <c r="D23" s="15"/>
      <c r="E23" s="13">
        <v>8</v>
      </c>
      <c r="F23" s="15" t="s">
        <v>40</v>
      </c>
      <c r="G23" s="17">
        <v>0</v>
      </c>
      <c r="H23" s="13"/>
      <c r="I23" s="13"/>
      <c r="J23" s="13"/>
      <c r="K23" s="13"/>
      <c r="L23" s="13"/>
      <c r="M23" s="13"/>
      <c r="N23" s="13"/>
      <c r="O23" s="13"/>
      <c r="P23" s="13">
        <v>600</v>
      </c>
      <c r="Q23" s="13">
        <v>600</v>
      </c>
      <c r="R23" s="13">
        <v>600</v>
      </c>
      <c r="S23" s="13">
        <v>600</v>
      </c>
      <c r="T23" s="13">
        <v>17700</v>
      </c>
      <c r="U23" s="13">
        <v>17700</v>
      </c>
      <c r="V23" s="13">
        <v>17700</v>
      </c>
      <c r="W23" s="13">
        <v>17700</v>
      </c>
      <c r="X23" s="13">
        <v>23600</v>
      </c>
      <c r="Y23" s="13">
        <v>23600</v>
      </c>
      <c r="Z23" s="13">
        <v>23600</v>
      </c>
      <c r="AA23" s="13">
        <v>23600</v>
      </c>
      <c r="AB23" s="13">
        <v>23600</v>
      </c>
      <c r="AC23" s="13">
        <v>23600</v>
      </c>
      <c r="AD23" s="13">
        <v>23600</v>
      </c>
      <c r="AE23" s="16"/>
      <c r="AF23" s="13">
        <v>23600</v>
      </c>
      <c r="AG23" s="16" t="s">
        <v>36</v>
      </c>
    </row>
    <row r="24" spans="2:33" ht="20.100000000000001" customHeight="1" x14ac:dyDescent="0.2">
      <c r="B24" s="13"/>
      <c r="C24" s="13"/>
      <c r="D24" s="15"/>
      <c r="E24" s="13">
        <v>9</v>
      </c>
      <c r="F24" s="15" t="s">
        <v>41</v>
      </c>
      <c r="G24" s="17">
        <v>70353000</v>
      </c>
      <c r="H24" s="13">
        <v>11805196</v>
      </c>
      <c r="I24" s="13">
        <v>1416853.77</v>
      </c>
      <c r="J24" s="13">
        <v>12788267.670000002</v>
      </c>
      <c r="K24" s="13">
        <v>4176613.87</v>
      </c>
      <c r="L24" s="13">
        <v>14418225.479999999</v>
      </c>
      <c r="M24" s="13">
        <v>7210084.8900000006</v>
      </c>
      <c r="N24" s="13">
        <v>16147316.810000001</v>
      </c>
      <c r="O24" s="13">
        <v>9795636.3200000003</v>
      </c>
      <c r="P24" s="13">
        <v>19821807.790000003</v>
      </c>
      <c r="Q24" s="13">
        <v>13470127.299999999</v>
      </c>
      <c r="R24" s="13">
        <v>21669448.920000002</v>
      </c>
      <c r="S24" s="13">
        <v>18629853.920000002</v>
      </c>
      <c r="T24" s="13">
        <v>30809581.390000001</v>
      </c>
      <c r="U24" s="13">
        <v>21029351.390000001</v>
      </c>
      <c r="V24" s="13">
        <v>33224884.850000001</v>
      </c>
      <c r="W24" s="13">
        <v>26746404.850000001</v>
      </c>
      <c r="X24" s="13">
        <v>38335722.340000004</v>
      </c>
      <c r="Y24" s="13">
        <v>29316039.439999998</v>
      </c>
      <c r="Z24" s="13">
        <v>41474083.439999998</v>
      </c>
      <c r="AA24" s="13">
        <v>36106128.240000002</v>
      </c>
      <c r="AB24" s="13">
        <v>46152404.969999999</v>
      </c>
      <c r="AC24" s="13">
        <v>43210036.770000003</v>
      </c>
      <c r="AD24" s="13">
        <v>56640117.07</v>
      </c>
      <c r="AE24" s="16">
        <f t="shared" ref="AE24:AE46" si="6">+AD24/G24</f>
        <v>0.80508460293093398</v>
      </c>
      <c r="AF24" s="13">
        <v>56640116.390000001</v>
      </c>
      <c r="AG24" s="16">
        <f t="shared" ref="AG24:AG46" si="7">+AF24/G24</f>
        <v>0.80508459326539028</v>
      </c>
    </row>
    <row r="25" spans="2:33" ht="23.1" customHeight="1" x14ac:dyDescent="0.2">
      <c r="B25" s="12"/>
      <c r="C25" s="12">
        <v>3</v>
      </c>
      <c r="D25" s="32" t="s">
        <v>2</v>
      </c>
      <c r="E25" s="33"/>
      <c r="F25" s="33"/>
      <c r="G25" s="12">
        <f>SUM(G26:G33)</f>
        <v>614663828</v>
      </c>
      <c r="H25" s="12">
        <v>153673036.95999995</v>
      </c>
      <c r="I25" s="12">
        <f>SUM(I26:I33)</f>
        <v>14002187.569999998</v>
      </c>
      <c r="J25" s="12">
        <v>186535326.24000001</v>
      </c>
      <c r="K25" s="12">
        <v>55243829.969999991</v>
      </c>
      <c r="L25" s="12">
        <v>226791110.32999998</v>
      </c>
      <c r="M25" s="12">
        <v>110163426.25000003</v>
      </c>
      <c r="N25" s="12">
        <v>256118848.78999999</v>
      </c>
      <c r="O25" s="12">
        <v>137729536.54000002</v>
      </c>
      <c r="P25" s="12">
        <v>296417054.22999996</v>
      </c>
      <c r="Q25" s="12">
        <v>180262792.57999998</v>
      </c>
      <c r="R25" s="12">
        <v>330610687.44999999</v>
      </c>
      <c r="S25" s="12">
        <v>222782541.21000004</v>
      </c>
      <c r="T25" s="12">
        <f>SUM(T26:T33)</f>
        <v>360480429.10000002</v>
      </c>
      <c r="U25" s="12">
        <f>SUM(U26:U33)</f>
        <v>267830045.64000002</v>
      </c>
      <c r="V25" s="12">
        <v>438770065.33999997</v>
      </c>
      <c r="W25" s="12">
        <v>323831275.80000001</v>
      </c>
      <c r="X25" s="12">
        <f t="shared" ref="X25:AD25" si="8">SUM(X26:X33)</f>
        <v>471895763.71999997</v>
      </c>
      <c r="Y25" s="12">
        <f t="shared" si="8"/>
        <v>369877052.77999997</v>
      </c>
      <c r="Z25" s="12">
        <f t="shared" si="8"/>
        <v>495777448.67000008</v>
      </c>
      <c r="AA25" s="12">
        <f t="shared" si="8"/>
        <v>427730690.26999998</v>
      </c>
      <c r="AB25" s="12">
        <f t="shared" si="8"/>
        <v>537486648.90999997</v>
      </c>
      <c r="AC25" s="12">
        <f t="shared" si="8"/>
        <v>477404407.63999999</v>
      </c>
      <c r="AD25" s="12">
        <f t="shared" si="8"/>
        <v>598823552.2299999</v>
      </c>
      <c r="AE25" s="8">
        <f t="shared" si="6"/>
        <v>0.97422936725991938</v>
      </c>
      <c r="AF25" s="12">
        <f>SUM(AF26:AF33)</f>
        <v>589101337.51000011</v>
      </c>
      <c r="AG25" s="8">
        <f t="shared" si="7"/>
        <v>0.95841224206543041</v>
      </c>
    </row>
    <row r="26" spans="2:33" ht="20.100000000000001" customHeight="1" x14ac:dyDescent="0.2">
      <c r="B26" s="13"/>
      <c r="C26" s="13"/>
      <c r="D26" s="15"/>
      <c r="E26" s="13">
        <v>1</v>
      </c>
      <c r="F26" s="15" t="s">
        <v>42</v>
      </c>
      <c r="G26" s="17">
        <v>189854808</v>
      </c>
      <c r="H26" s="13">
        <v>17246271.789999999</v>
      </c>
      <c r="I26" s="13">
        <v>7931416.5300000003</v>
      </c>
      <c r="J26" s="13">
        <v>29358944.440000001</v>
      </c>
      <c r="K26" s="13">
        <v>19733082.59</v>
      </c>
      <c r="L26" s="13">
        <v>45843762.5</v>
      </c>
      <c r="M26" s="13">
        <v>37301776.600000001</v>
      </c>
      <c r="N26" s="13">
        <v>57916363.449999996</v>
      </c>
      <c r="O26" s="13">
        <v>49971613.32</v>
      </c>
      <c r="P26" s="13">
        <v>69974123.659999996</v>
      </c>
      <c r="Q26" s="13">
        <v>61012434.219999999</v>
      </c>
      <c r="R26" s="13">
        <v>84865350.100000009</v>
      </c>
      <c r="S26" s="13">
        <v>76920188.829999998</v>
      </c>
      <c r="T26" s="13">
        <v>96087182.269999996</v>
      </c>
      <c r="U26" s="13">
        <v>88784322.280000001</v>
      </c>
      <c r="V26" s="13">
        <v>141507568.38999999</v>
      </c>
      <c r="W26" s="13">
        <v>113412976.19000001</v>
      </c>
      <c r="X26" s="13">
        <v>151381206.28999999</v>
      </c>
      <c r="Y26" s="13">
        <v>124165898.54000001</v>
      </c>
      <c r="Z26" s="13">
        <v>161245523.89000002</v>
      </c>
      <c r="AA26" s="13">
        <v>144553561.14000002</v>
      </c>
      <c r="AB26" s="13">
        <v>173495532.89999998</v>
      </c>
      <c r="AC26" s="13">
        <v>161685174.35999998</v>
      </c>
      <c r="AD26" s="13">
        <v>186763232.22999999</v>
      </c>
      <c r="AE26" s="16">
        <f t="shared" si="6"/>
        <v>0.98371610494057116</v>
      </c>
      <c r="AF26" s="13">
        <v>183858682.88</v>
      </c>
      <c r="AG26" s="16">
        <f t="shared" si="7"/>
        <v>0.96841731224420713</v>
      </c>
    </row>
    <row r="27" spans="2:33" ht="20.100000000000001" customHeight="1" x14ac:dyDescent="0.2">
      <c r="B27" s="13"/>
      <c r="C27" s="13"/>
      <c r="D27" s="15"/>
      <c r="E27" s="13">
        <v>2</v>
      </c>
      <c r="F27" s="15" t="s">
        <v>43</v>
      </c>
      <c r="G27" s="17">
        <v>208792520</v>
      </c>
      <c r="H27" s="13">
        <v>101687956.09</v>
      </c>
      <c r="I27" s="13">
        <v>2497827.98</v>
      </c>
      <c r="J27" s="13">
        <v>107065526</v>
      </c>
      <c r="K27" s="13">
        <v>24174878.829999998</v>
      </c>
      <c r="L27" s="13">
        <v>117297632.8</v>
      </c>
      <c r="M27" s="13">
        <v>49137282.979999997</v>
      </c>
      <c r="N27" s="13">
        <v>123384052.56999999</v>
      </c>
      <c r="O27" s="13">
        <v>51506563.399999999</v>
      </c>
      <c r="P27" s="13">
        <v>143128088.56999999</v>
      </c>
      <c r="Q27" s="13">
        <v>71701196.069999993</v>
      </c>
      <c r="R27" s="13">
        <v>151876615.97</v>
      </c>
      <c r="S27" s="13">
        <v>86986521.510000005</v>
      </c>
      <c r="T27" s="13">
        <v>159650909.91</v>
      </c>
      <c r="U27" s="13">
        <v>104023955.45</v>
      </c>
      <c r="V27" s="13">
        <v>178160673.75</v>
      </c>
      <c r="W27" s="13">
        <v>118797104.43000001</v>
      </c>
      <c r="X27" s="13">
        <v>184115557.34</v>
      </c>
      <c r="Y27" s="13">
        <v>136828678.19999999</v>
      </c>
      <c r="Z27" s="13">
        <v>188103385.19999999</v>
      </c>
      <c r="AA27" s="13">
        <v>155482981.66</v>
      </c>
      <c r="AB27" s="13">
        <v>191675285.03</v>
      </c>
      <c r="AC27" s="13">
        <v>171924840.28999999</v>
      </c>
      <c r="AD27" s="13">
        <v>203596094.06999999</v>
      </c>
      <c r="AE27" s="16">
        <f t="shared" si="6"/>
        <v>0.97511201105288636</v>
      </c>
      <c r="AF27" s="13">
        <v>199832998.11000001</v>
      </c>
      <c r="AG27" s="16">
        <f t="shared" si="7"/>
        <v>0.95708887516660091</v>
      </c>
    </row>
    <row r="28" spans="2:33" ht="20.100000000000001" customHeight="1" x14ac:dyDescent="0.2">
      <c r="B28" s="13"/>
      <c r="C28" s="13"/>
      <c r="D28" s="15"/>
      <c r="E28" s="13">
        <v>3</v>
      </c>
      <c r="F28" s="15" t="s">
        <v>44</v>
      </c>
      <c r="G28" s="17">
        <v>52215400</v>
      </c>
      <c r="H28" s="13">
        <v>30907022.890000001</v>
      </c>
      <c r="I28" s="13">
        <v>457600.95</v>
      </c>
      <c r="J28" s="13">
        <v>33730456.68</v>
      </c>
      <c r="K28" s="13">
        <v>2849326.41</v>
      </c>
      <c r="L28" s="13">
        <v>39965635.410000004</v>
      </c>
      <c r="M28" s="13">
        <v>6220893.79</v>
      </c>
      <c r="N28" s="13">
        <v>40806877.879999995</v>
      </c>
      <c r="O28" s="13">
        <v>7792861.6699999999</v>
      </c>
      <c r="P28" s="13">
        <v>41565959.700000003</v>
      </c>
      <c r="Q28" s="13">
        <v>10713813.630000001</v>
      </c>
      <c r="R28" s="13">
        <v>43550779.219999999</v>
      </c>
      <c r="S28" s="13">
        <v>13032657.539999999</v>
      </c>
      <c r="T28" s="13">
        <v>44471206.43</v>
      </c>
      <c r="U28" s="13">
        <v>18707605</v>
      </c>
      <c r="V28" s="13">
        <v>46707253.029999994</v>
      </c>
      <c r="W28" s="13">
        <v>22276023.289999999</v>
      </c>
      <c r="X28" s="13">
        <v>47611329.189999998</v>
      </c>
      <c r="Y28" s="13">
        <v>26997044.899999999</v>
      </c>
      <c r="Z28" s="13">
        <v>48169862.239999995</v>
      </c>
      <c r="AA28" s="13">
        <v>32764877.09</v>
      </c>
      <c r="AB28" s="13">
        <v>49681590.079999998</v>
      </c>
      <c r="AC28" s="13">
        <v>35259066.57</v>
      </c>
      <c r="AD28" s="13">
        <v>50781204.369999997</v>
      </c>
      <c r="AE28" s="16">
        <f t="shared" si="6"/>
        <v>0.97253309119531783</v>
      </c>
      <c r="AF28" s="13">
        <v>48620382.890000001</v>
      </c>
      <c r="AG28" s="16">
        <f t="shared" si="7"/>
        <v>0.93115025241595395</v>
      </c>
    </row>
    <row r="29" spans="2:33" ht="20.100000000000001" customHeight="1" x14ac:dyDescent="0.2">
      <c r="B29" s="13"/>
      <c r="C29" s="13"/>
      <c r="D29" s="15"/>
      <c r="E29" s="13">
        <v>4</v>
      </c>
      <c r="F29" s="15" t="s">
        <v>45</v>
      </c>
      <c r="G29" s="17">
        <v>57003800</v>
      </c>
      <c r="H29" s="13">
        <v>2315332.3199999998</v>
      </c>
      <c r="I29" s="13">
        <v>2315332.2999999998</v>
      </c>
      <c r="J29" s="13">
        <v>5486575.6799999997</v>
      </c>
      <c r="K29" s="13">
        <v>5377575.6600000001</v>
      </c>
      <c r="L29" s="13">
        <v>10247643.92</v>
      </c>
      <c r="M29" s="13">
        <v>10247643.9</v>
      </c>
      <c r="N29" s="13">
        <v>15384943.950000001</v>
      </c>
      <c r="O29" s="13">
        <v>15384943.930000002</v>
      </c>
      <c r="P29" s="13">
        <v>19249188.890000001</v>
      </c>
      <c r="Q29" s="13">
        <v>19249188.870000001</v>
      </c>
      <c r="R29" s="13">
        <v>22753586.459999997</v>
      </c>
      <c r="S29" s="13">
        <v>22506086.439999998</v>
      </c>
      <c r="T29" s="13">
        <v>25910419.710000001</v>
      </c>
      <c r="U29" s="13">
        <v>25662919.690000001</v>
      </c>
      <c r="V29" s="13">
        <v>30726197.5</v>
      </c>
      <c r="W29" s="13">
        <v>30478697.48</v>
      </c>
      <c r="X29" s="13">
        <v>39091499.700000003</v>
      </c>
      <c r="Y29" s="13">
        <v>35463599.68</v>
      </c>
      <c r="Z29" s="13">
        <v>42631004.939999998</v>
      </c>
      <c r="AA29" s="13">
        <v>42059704.920000002</v>
      </c>
      <c r="AB29" s="13">
        <v>46827210.130000003</v>
      </c>
      <c r="AC29" s="13">
        <v>46827210.109999999</v>
      </c>
      <c r="AD29" s="13">
        <v>56769155.399999999</v>
      </c>
      <c r="AE29" s="16">
        <f t="shared" si="6"/>
        <v>0.99588370249000946</v>
      </c>
      <c r="AF29" s="13">
        <v>56769155.380000003</v>
      </c>
      <c r="AG29" s="16">
        <f t="shared" si="7"/>
        <v>0.99588370213915567</v>
      </c>
    </row>
    <row r="30" spans="2:33" ht="20.100000000000001" customHeight="1" x14ac:dyDescent="0.2">
      <c r="B30" s="13"/>
      <c r="C30" s="13"/>
      <c r="D30" s="15"/>
      <c r="E30" s="13">
        <v>5</v>
      </c>
      <c r="F30" s="15" t="s">
        <v>46</v>
      </c>
      <c r="G30" s="17">
        <v>25320700</v>
      </c>
      <c r="H30" s="13">
        <v>932433.50999999989</v>
      </c>
      <c r="I30" s="13">
        <v>438427.23</v>
      </c>
      <c r="J30" s="13">
        <v>1291343.6599999999</v>
      </c>
      <c r="K30" s="13">
        <v>794254.73</v>
      </c>
      <c r="L30" s="13">
        <v>1821810.71</v>
      </c>
      <c r="M30" s="13">
        <v>1766187.43</v>
      </c>
      <c r="N30" s="13">
        <v>2846390.56</v>
      </c>
      <c r="O30" s="13">
        <v>2638696.2799999998</v>
      </c>
      <c r="P30" s="13">
        <v>3320547.23</v>
      </c>
      <c r="Q30" s="13">
        <v>3112852.9499999997</v>
      </c>
      <c r="R30" s="13">
        <v>4424425.8</v>
      </c>
      <c r="S30" s="13">
        <v>4226895.33</v>
      </c>
      <c r="T30" s="13">
        <v>6480202.2400000002</v>
      </c>
      <c r="U30" s="13">
        <v>6259376.7699999996</v>
      </c>
      <c r="V30" s="13">
        <v>8090531.7300000004</v>
      </c>
      <c r="W30" s="13">
        <v>7869706.2599999998</v>
      </c>
      <c r="X30" s="13">
        <v>8863445.1799999997</v>
      </c>
      <c r="Y30" s="13">
        <v>8642619.709999999</v>
      </c>
      <c r="Z30" s="13">
        <v>10194927.18</v>
      </c>
      <c r="AA30" s="13">
        <v>9354646.4399999995</v>
      </c>
      <c r="AB30" s="13">
        <v>23095128.68</v>
      </c>
      <c r="AC30" s="13">
        <v>10054895.42</v>
      </c>
      <c r="AD30" s="13">
        <v>24222369.649999999</v>
      </c>
      <c r="AE30" s="16">
        <f t="shared" si="6"/>
        <v>0.95662322329161509</v>
      </c>
      <c r="AF30" s="13">
        <v>24151306.18</v>
      </c>
      <c r="AG30" s="16">
        <f t="shared" si="7"/>
        <v>0.95381668674246767</v>
      </c>
    </row>
    <row r="31" spans="2:33" ht="20.100000000000001" customHeight="1" x14ac:dyDescent="0.2">
      <c r="B31" s="13"/>
      <c r="C31" s="13"/>
      <c r="D31" s="15"/>
      <c r="E31" s="13">
        <v>7</v>
      </c>
      <c r="F31" s="15" t="s">
        <v>47</v>
      </c>
      <c r="G31" s="17">
        <v>48400000</v>
      </c>
      <c r="H31" s="13">
        <v>297313.76</v>
      </c>
      <c r="I31" s="13">
        <v>297313.76</v>
      </c>
      <c r="J31" s="13">
        <v>1468731.84</v>
      </c>
      <c r="K31" s="13">
        <v>1262572.55</v>
      </c>
      <c r="L31" s="13">
        <v>3078623.45</v>
      </c>
      <c r="M31" s="13">
        <v>3078623.45</v>
      </c>
      <c r="N31" s="13">
        <v>6495534.8300000001</v>
      </c>
      <c r="O31" s="13">
        <v>6495534.8300000001</v>
      </c>
      <c r="P31" s="13">
        <v>9623396.4699999988</v>
      </c>
      <c r="Q31" s="13">
        <v>9623396.4699999988</v>
      </c>
      <c r="R31" s="13">
        <v>12809204.49</v>
      </c>
      <c r="S31" s="13">
        <v>12809204.49</v>
      </c>
      <c r="T31" s="13">
        <v>16772303.039999999</v>
      </c>
      <c r="U31" s="13">
        <v>16772303.039999999</v>
      </c>
      <c r="V31" s="13">
        <v>22181476.380000003</v>
      </c>
      <c r="W31" s="13">
        <v>22181476.380000003</v>
      </c>
      <c r="X31" s="13">
        <v>27339940.640000001</v>
      </c>
      <c r="Y31" s="13">
        <v>27339940.640000001</v>
      </c>
      <c r="Z31" s="13">
        <v>31278872</v>
      </c>
      <c r="AA31" s="13">
        <v>31278872</v>
      </c>
      <c r="AB31" s="13">
        <v>37929491.559999995</v>
      </c>
      <c r="AC31" s="13">
        <v>37929491.559999995</v>
      </c>
      <c r="AD31" s="13">
        <v>45262362.630000003</v>
      </c>
      <c r="AE31" s="16">
        <f t="shared" si="6"/>
        <v>0.93517278161157036</v>
      </c>
      <c r="AF31" s="13">
        <v>45262362.630000003</v>
      </c>
      <c r="AG31" s="16">
        <f t="shared" si="7"/>
        <v>0.93517278161157036</v>
      </c>
    </row>
    <row r="32" spans="2:33" ht="20.100000000000001" customHeight="1" x14ac:dyDescent="0.2">
      <c r="B32" s="13"/>
      <c r="C32" s="13"/>
      <c r="D32" s="15"/>
      <c r="E32" s="13">
        <v>8</v>
      </c>
      <c r="F32" s="15" t="s">
        <v>48</v>
      </c>
      <c r="G32" s="17">
        <v>19600000</v>
      </c>
      <c r="H32" s="13">
        <v>49742.18</v>
      </c>
      <c r="I32" s="13">
        <v>49742.18</v>
      </c>
      <c r="J32" s="13">
        <v>529431.53</v>
      </c>
      <c r="K32" s="13">
        <v>417713.13</v>
      </c>
      <c r="L32" s="13">
        <v>595511.26</v>
      </c>
      <c r="M32" s="13">
        <v>595511.26</v>
      </c>
      <c r="N32" s="13">
        <v>1285522.72</v>
      </c>
      <c r="O32" s="13">
        <v>1149525.96</v>
      </c>
      <c r="P32" s="13">
        <v>1352365.3399999999</v>
      </c>
      <c r="Q32" s="13">
        <v>1216368.5799999998</v>
      </c>
      <c r="R32" s="13">
        <v>1806752.31</v>
      </c>
      <c r="S32" s="13">
        <v>1670755.55</v>
      </c>
      <c r="T32" s="13">
        <v>2564099.6500000004</v>
      </c>
      <c r="U32" s="13">
        <v>2328102.89</v>
      </c>
      <c r="V32" s="13">
        <v>2740303.67</v>
      </c>
      <c r="W32" s="13">
        <v>2504306.91</v>
      </c>
      <c r="X32" s="13">
        <v>3372837.01</v>
      </c>
      <c r="Y32" s="13">
        <v>3136840.25</v>
      </c>
      <c r="Z32" s="13">
        <v>3959527.0999999996</v>
      </c>
      <c r="AA32" s="13">
        <v>3723530.34</v>
      </c>
      <c r="AB32" s="13">
        <v>4040354.51</v>
      </c>
      <c r="AC32" s="13">
        <v>3804357.75</v>
      </c>
      <c r="AD32" s="13">
        <v>19599927.710000001</v>
      </c>
      <c r="AE32" s="16">
        <f t="shared" si="6"/>
        <v>0.99999631173469394</v>
      </c>
      <c r="AF32" s="13">
        <v>19599927.710000001</v>
      </c>
      <c r="AG32" s="16">
        <f t="shared" si="7"/>
        <v>0.99999631173469394</v>
      </c>
    </row>
    <row r="33" spans="2:33" ht="20.100000000000001" customHeight="1" x14ac:dyDescent="0.2">
      <c r="B33" s="13"/>
      <c r="C33" s="13"/>
      <c r="D33" s="15"/>
      <c r="E33" s="13">
        <v>9</v>
      </c>
      <c r="F33" s="15" t="s">
        <v>49</v>
      </c>
      <c r="G33" s="17">
        <v>13476600</v>
      </c>
      <c r="H33" s="13">
        <v>236964.41999999998</v>
      </c>
      <c r="I33" s="13">
        <v>14526.64</v>
      </c>
      <c r="J33" s="13">
        <v>7604316.4100000001</v>
      </c>
      <c r="K33" s="13">
        <v>634426.06999999995</v>
      </c>
      <c r="L33" s="13">
        <v>7940490.2800000003</v>
      </c>
      <c r="M33" s="13">
        <v>1815506.84</v>
      </c>
      <c r="N33" s="13">
        <v>7999162.8299999991</v>
      </c>
      <c r="O33" s="13">
        <v>2789797.15</v>
      </c>
      <c r="P33" s="13">
        <v>8203384.3700000001</v>
      </c>
      <c r="Q33" s="13">
        <v>3633541.79</v>
      </c>
      <c r="R33" s="13">
        <v>8523973.0999999996</v>
      </c>
      <c r="S33" s="13">
        <v>4630231.5199999996</v>
      </c>
      <c r="T33" s="13">
        <v>8544105.8499999996</v>
      </c>
      <c r="U33" s="13">
        <v>5291460.5199999996</v>
      </c>
      <c r="V33" s="13">
        <v>8656060.8899999987</v>
      </c>
      <c r="W33" s="13">
        <v>6310984.8600000003</v>
      </c>
      <c r="X33" s="13">
        <v>10119948.369999999</v>
      </c>
      <c r="Y33" s="13">
        <v>7302430.8600000003</v>
      </c>
      <c r="Z33" s="13">
        <v>10194346.120000001</v>
      </c>
      <c r="AA33" s="13">
        <v>8512516.6799999997</v>
      </c>
      <c r="AB33" s="13">
        <v>10742056.02</v>
      </c>
      <c r="AC33" s="13">
        <v>9919371.5800000001</v>
      </c>
      <c r="AD33" s="13">
        <v>11829206.17</v>
      </c>
      <c r="AE33" s="16">
        <f t="shared" si="6"/>
        <v>0.87775894290844869</v>
      </c>
      <c r="AF33" s="13">
        <v>11006521.73</v>
      </c>
      <c r="AG33" s="16">
        <f t="shared" si="7"/>
        <v>0.81671354273333041</v>
      </c>
    </row>
    <row r="34" spans="2:33" ht="20.100000000000001" customHeight="1" x14ac:dyDescent="0.2">
      <c r="B34" s="19"/>
      <c r="C34" s="20">
        <v>4</v>
      </c>
      <c r="D34" s="21"/>
      <c r="E34" s="34" t="s">
        <v>50</v>
      </c>
      <c r="F34" s="34"/>
      <c r="G34" s="20">
        <f>+G38+G35+G36+G37</f>
        <v>794097791</v>
      </c>
      <c r="H34" s="20">
        <v>260797228.05000001</v>
      </c>
      <c r="I34" s="20">
        <f>+I38+I35+I36+I37</f>
        <v>203335.72</v>
      </c>
      <c r="J34" s="20">
        <v>285264927.93000001</v>
      </c>
      <c r="K34" s="20">
        <v>10106057.550000001</v>
      </c>
      <c r="L34" s="20">
        <v>302453751.63</v>
      </c>
      <c r="M34" s="20">
        <v>112614732.90000001</v>
      </c>
      <c r="N34" s="20">
        <v>310894215.37</v>
      </c>
      <c r="O34" s="20">
        <v>242091495.22000003</v>
      </c>
      <c r="P34" s="20">
        <v>325676030.05000007</v>
      </c>
      <c r="Q34" s="20">
        <v>283377303.88</v>
      </c>
      <c r="R34" s="20">
        <v>326492812.56999993</v>
      </c>
      <c r="S34" s="20">
        <v>303747194.39999998</v>
      </c>
      <c r="T34" s="20">
        <f>+T38+T35+T36+T37</f>
        <v>353437735.77999997</v>
      </c>
      <c r="U34" s="20">
        <f>+U38+U35+U36+U37</f>
        <v>307825931.04999995</v>
      </c>
      <c r="V34" s="20">
        <v>357574305.88999999</v>
      </c>
      <c r="W34" s="20">
        <v>311006515.89999998</v>
      </c>
      <c r="X34" s="20">
        <f t="shared" ref="X34:AD34" si="9">+X38+X35+X36+X37</f>
        <v>406289018.61999995</v>
      </c>
      <c r="Y34" s="20">
        <f t="shared" si="9"/>
        <v>332033540.01999998</v>
      </c>
      <c r="Z34" s="20">
        <f t="shared" si="9"/>
        <v>433614362.93000001</v>
      </c>
      <c r="AA34" s="20">
        <f t="shared" si="9"/>
        <v>368659213.97999996</v>
      </c>
      <c r="AB34" s="20">
        <f t="shared" si="9"/>
        <v>505161157.36999995</v>
      </c>
      <c r="AC34" s="20">
        <f t="shared" si="9"/>
        <v>401029519.43999994</v>
      </c>
      <c r="AD34" s="20">
        <f t="shared" si="9"/>
        <v>779652747.17999995</v>
      </c>
      <c r="AE34" s="22">
        <f t="shared" si="6"/>
        <v>0.98180948998509421</v>
      </c>
      <c r="AF34" s="20">
        <f>+AF38+AF35+AF36+AF37</f>
        <v>777889796.04999995</v>
      </c>
      <c r="AG34" s="22">
        <f t="shared" si="7"/>
        <v>0.97958942194060328</v>
      </c>
    </row>
    <row r="35" spans="2:33" ht="20.100000000000001" customHeight="1" x14ac:dyDescent="0.2">
      <c r="B35" s="13"/>
      <c r="C35" s="23"/>
      <c r="D35" s="15"/>
      <c r="E35" s="14">
        <v>2</v>
      </c>
      <c r="F35" s="14" t="s">
        <v>51</v>
      </c>
      <c r="G35" s="17">
        <v>23433976</v>
      </c>
      <c r="H35" s="13">
        <v>9298734.5</v>
      </c>
      <c r="I35" s="24">
        <v>0</v>
      </c>
      <c r="J35" s="13">
        <v>30245782.09</v>
      </c>
      <c r="K35" s="13">
        <v>4189409.52</v>
      </c>
      <c r="L35" s="13">
        <v>30245782.09</v>
      </c>
      <c r="M35" s="13">
        <v>4482485.46</v>
      </c>
      <c r="N35" s="13">
        <v>25011582.09</v>
      </c>
      <c r="O35" s="13">
        <v>6475453.7599999998</v>
      </c>
      <c r="P35" s="13">
        <v>25011582.09</v>
      </c>
      <c r="Q35" s="13">
        <v>8442803.4800000004</v>
      </c>
      <c r="R35" s="13">
        <v>25011582.09</v>
      </c>
      <c r="S35" s="13">
        <v>11664911.48</v>
      </c>
      <c r="T35" s="13">
        <v>25011582.09</v>
      </c>
      <c r="U35" s="13">
        <v>15242601.82</v>
      </c>
      <c r="V35" s="13">
        <v>25011582.09</v>
      </c>
      <c r="W35" s="13">
        <v>17156574.379999999</v>
      </c>
      <c r="X35" s="13">
        <v>25011582.09</v>
      </c>
      <c r="Y35" s="13">
        <v>19709107.870000001</v>
      </c>
      <c r="Z35" s="13">
        <v>25011582.09</v>
      </c>
      <c r="AA35" s="13">
        <v>21240123.530000001</v>
      </c>
      <c r="AB35" s="13">
        <v>25011582.09</v>
      </c>
      <c r="AC35" s="13">
        <v>21240123.530000001</v>
      </c>
      <c r="AD35" s="13">
        <v>23433974.739999998</v>
      </c>
      <c r="AE35" s="25">
        <f t="shared" si="6"/>
        <v>0.99999994623191546</v>
      </c>
      <c r="AF35" s="13">
        <v>23433974.739999998</v>
      </c>
      <c r="AG35" s="25">
        <f t="shared" si="7"/>
        <v>0.99999994623191546</v>
      </c>
    </row>
    <row r="36" spans="2:33" ht="20.100000000000001" customHeight="1" x14ac:dyDescent="0.2">
      <c r="B36" s="13"/>
      <c r="C36" s="23"/>
      <c r="D36" s="15"/>
      <c r="E36" s="14">
        <v>3</v>
      </c>
      <c r="F36" s="14" t="s">
        <v>52</v>
      </c>
      <c r="G36" s="17">
        <v>715210774</v>
      </c>
      <c r="H36" s="13">
        <v>251498493.55000001</v>
      </c>
      <c r="I36" s="13">
        <v>203335.72</v>
      </c>
      <c r="J36" s="13">
        <v>254075189.75999999</v>
      </c>
      <c r="K36" s="13">
        <v>5783378.9299999997</v>
      </c>
      <c r="L36" s="13">
        <v>270285478.65999997</v>
      </c>
      <c r="M36" s="13">
        <v>107998978.34</v>
      </c>
      <c r="N36" s="13">
        <v>283960142.40000004</v>
      </c>
      <c r="O36" s="13">
        <v>235482772.36000001</v>
      </c>
      <c r="P36" s="13">
        <v>287258485.08000004</v>
      </c>
      <c r="Q36" s="13">
        <v>262507072.32999998</v>
      </c>
      <c r="R36" s="13">
        <v>288062467.59999996</v>
      </c>
      <c r="S36" s="13">
        <v>279642054.84999996</v>
      </c>
      <c r="T36" s="13">
        <v>297938513.90999997</v>
      </c>
      <c r="U36" s="13">
        <v>280143101.15999997</v>
      </c>
      <c r="V36" s="13">
        <v>301908249.01999998</v>
      </c>
      <c r="W36" s="13">
        <v>281242878.44999999</v>
      </c>
      <c r="X36" s="13">
        <v>339405760.97999996</v>
      </c>
      <c r="Y36" s="13">
        <v>292210633.90999997</v>
      </c>
      <c r="Z36" s="13">
        <v>366731105.29000002</v>
      </c>
      <c r="AA36" s="13">
        <v>318616892.20999998</v>
      </c>
      <c r="AB36" s="13">
        <v>438008650.23999995</v>
      </c>
      <c r="AC36" s="13">
        <v>348235548.17999995</v>
      </c>
      <c r="AD36" s="13">
        <v>702163391.42999995</v>
      </c>
      <c r="AE36" s="16">
        <f t="shared" si="6"/>
        <v>0.98175729023623459</v>
      </c>
      <c r="AF36" s="13">
        <v>700400440.30999994</v>
      </c>
      <c r="AG36" s="16">
        <f t="shared" si="7"/>
        <v>0.97929235097065237</v>
      </c>
    </row>
    <row r="37" spans="2:33" ht="20.100000000000001" customHeight="1" x14ac:dyDescent="0.2">
      <c r="B37" s="13"/>
      <c r="C37" s="23"/>
      <c r="D37" s="15"/>
      <c r="E37" s="14">
        <v>5</v>
      </c>
      <c r="F37" s="14" t="s">
        <v>53</v>
      </c>
      <c r="G37" s="17">
        <v>600000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12800</v>
      </c>
      <c r="S37" s="13">
        <v>12800</v>
      </c>
      <c r="T37" s="13">
        <v>12800</v>
      </c>
      <c r="U37" s="13">
        <v>12800</v>
      </c>
      <c r="V37" s="13">
        <v>12800</v>
      </c>
      <c r="W37" s="13">
        <v>12800</v>
      </c>
      <c r="X37" s="13">
        <v>12800</v>
      </c>
      <c r="Y37" s="13">
        <v>12800</v>
      </c>
      <c r="Z37" s="13">
        <v>12800</v>
      </c>
      <c r="AA37" s="13">
        <v>12800</v>
      </c>
      <c r="AB37" s="13">
        <v>270173.2</v>
      </c>
      <c r="AC37" s="13">
        <v>270173.2</v>
      </c>
      <c r="AD37" s="13">
        <v>283953.2</v>
      </c>
      <c r="AE37" s="16">
        <f t="shared" si="6"/>
        <v>0.47325533333333336</v>
      </c>
      <c r="AF37" s="13">
        <v>283953.2</v>
      </c>
      <c r="AG37" s="16">
        <f t="shared" si="7"/>
        <v>0.47325533333333336</v>
      </c>
    </row>
    <row r="38" spans="2:33" ht="20.100000000000001" customHeight="1" x14ac:dyDescent="0.2">
      <c r="B38" s="26"/>
      <c r="C38" s="13"/>
      <c r="D38" s="15"/>
      <c r="E38" s="15">
        <v>8</v>
      </c>
      <c r="F38" s="15" t="s">
        <v>54</v>
      </c>
      <c r="G38" s="17">
        <v>54853041</v>
      </c>
      <c r="H38" s="13">
        <v>0</v>
      </c>
      <c r="I38" s="26">
        <v>0</v>
      </c>
      <c r="J38" s="13">
        <v>943956.08</v>
      </c>
      <c r="K38" s="13">
        <v>133269.1</v>
      </c>
      <c r="L38" s="13">
        <v>1922490.88</v>
      </c>
      <c r="M38" s="13">
        <v>133269.1</v>
      </c>
      <c r="N38" s="13">
        <v>1922490.88</v>
      </c>
      <c r="O38" s="13">
        <v>133269.1</v>
      </c>
      <c r="P38" s="13">
        <v>13405962.880000001</v>
      </c>
      <c r="Q38" s="13">
        <v>12427428.07</v>
      </c>
      <c r="R38" s="13">
        <v>13405962.880000001</v>
      </c>
      <c r="S38" s="13">
        <v>12427428.07</v>
      </c>
      <c r="T38" s="13">
        <v>30474839.780000001</v>
      </c>
      <c r="U38" s="13">
        <v>12427428.07</v>
      </c>
      <c r="V38" s="13">
        <v>30641674.780000001</v>
      </c>
      <c r="W38" s="13">
        <v>12594263.07</v>
      </c>
      <c r="X38" s="13">
        <v>41858875.549999997</v>
      </c>
      <c r="Y38" s="13">
        <v>20100998.239999998</v>
      </c>
      <c r="Z38" s="13">
        <v>41858875.549999997</v>
      </c>
      <c r="AA38" s="13">
        <v>28789398.239999998</v>
      </c>
      <c r="AB38" s="13">
        <v>41870751.840000004</v>
      </c>
      <c r="AC38" s="13">
        <v>31283674.530000001</v>
      </c>
      <c r="AD38" s="13">
        <v>53771427.810000002</v>
      </c>
      <c r="AE38" s="27">
        <f t="shared" si="6"/>
        <v>0.98028161847945683</v>
      </c>
      <c r="AF38" s="13">
        <v>53771427.799999997</v>
      </c>
      <c r="AG38" s="27">
        <f t="shared" si="7"/>
        <v>0.98028161829715144</v>
      </c>
    </row>
    <row r="39" spans="2:33" ht="23.1" customHeight="1" x14ac:dyDescent="0.2">
      <c r="B39" s="12"/>
      <c r="C39" s="12">
        <v>5</v>
      </c>
      <c r="D39" s="32" t="s">
        <v>3</v>
      </c>
      <c r="E39" s="33"/>
      <c r="F39" s="33"/>
      <c r="G39" s="12">
        <f>+G40</f>
        <v>873000</v>
      </c>
      <c r="H39" s="12">
        <v>0</v>
      </c>
      <c r="I39" s="12">
        <f>+I40</f>
        <v>0</v>
      </c>
      <c r="J39" s="12">
        <v>39000</v>
      </c>
      <c r="K39" s="12">
        <v>39000</v>
      </c>
      <c r="L39" s="12">
        <v>108000</v>
      </c>
      <c r="M39" s="12">
        <v>108000</v>
      </c>
      <c r="N39" s="12">
        <v>154617.4</v>
      </c>
      <c r="O39" s="12">
        <v>154617.4</v>
      </c>
      <c r="P39" s="12">
        <v>209917.4</v>
      </c>
      <c r="Q39" s="12">
        <v>209917.4</v>
      </c>
      <c r="R39" s="12">
        <v>242337.4</v>
      </c>
      <c r="S39" s="12">
        <v>242337.4</v>
      </c>
      <c r="T39" s="12">
        <f>+T40</f>
        <v>284337.40000000002</v>
      </c>
      <c r="U39" s="12">
        <f>+U40</f>
        <v>284337.40000000002</v>
      </c>
      <c r="V39" s="12">
        <v>327236.40000000002</v>
      </c>
      <c r="W39" s="12">
        <v>327236.40000000002</v>
      </c>
      <c r="X39" s="12">
        <f t="shared" ref="X39:AD39" si="10">+X40</f>
        <v>369236.4</v>
      </c>
      <c r="Y39" s="12">
        <f t="shared" si="10"/>
        <v>369236.4</v>
      </c>
      <c r="Z39" s="12">
        <f t="shared" si="10"/>
        <v>412636.4</v>
      </c>
      <c r="AA39" s="12">
        <f t="shared" si="10"/>
        <v>412636.4</v>
      </c>
      <c r="AB39" s="12">
        <f t="shared" si="10"/>
        <v>474010.4</v>
      </c>
      <c r="AC39" s="12">
        <f t="shared" si="10"/>
        <v>474010.4</v>
      </c>
      <c r="AD39" s="12">
        <f t="shared" si="10"/>
        <v>510010.4</v>
      </c>
      <c r="AE39" s="8">
        <f t="shared" si="6"/>
        <v>0.5842043528064147</v>
      </c>
      <c r="AF39" s="12">
        <f>+AF40</f>
        <v>510010.4</v>
      </c>
      <c r="AG39" s="8">
        <f t="shared" si="7"/>
        <v>0.5842043528064147</v>
      </c>
    </row>
    <row r="40" spans="2:33" ht="20.100000000000001" customHeight="1" x14ac:dyDescent="0.2">
      <c r="B40" s="13"/>
      <c r="C40" s="13"/>
      <c r="D40" s="15"/>
      <c r="E40" s="13">
        <v>1</v>
      </c>
      <c r="F40" s="15" t="s">
        <v>55</v>
      </c>
      <c r="G40" s="13">
        <v>873000</v>
      </c>
      <c r="H40" s="13"/>
      <c r="I40" s="13"/>
      <c r="J40" s="13">
        <v>39000</v>
      </c>
      <c r="K40" s="13">
        <v>39000</v>
      </c>
      <c r="L40" s="13">
        <v>108000</v>
      </c>
      <c r="M40" s="13">
        <v>108000</v>
      </c>
      <c r="N40" s="13">
        <v>154617.4</v>
      </c>
      <c r="O40" s="13">
        <v>154617.4</v>
      </c>
      <c r="P40" s="13">
        <v>209917.4</v>
      </c>
      <c r="Q40" s="13">
        <v>209917.4</v>
      </c>
      <c r="R40" s="13">
        <v>242337.4</v>
      </c>
      <c r="S40" s="13">
        <v>242337.4</v>
      </c>
      <c r="T40" s="13">
        <v>284337.40000000002</v>
      </c>
      <c r="U40" s="13">
        <v>284337.40000000002</v>
      </c>
      <c r="V40" s="13">
        <v>327236.40000000002</v>
      </c>
      <c r="W40" s="13">
        <v>327236.40000000002</v>
      </c>
      <c r="X40" s="13">
        <v>369236.4</v>
      </c>
      <c r="Y40" s="13">
        <v>369236.4</v>
      </c>
      <c r="Z40" s="13">
        <v>412636.4</v>
      </c>
      <c r="AA40" s="13">
        <v>412636.4</v>
      </c>
      <c r="AB40" s="13">
        <v>474010.4</v>
      </c>
      <c r="AC40" s="13">
        <v>474010.4</v>
      </c>
      <c r="AD40" s="13">
        <v>510010.4</v>
      </c>
      <c r="AE40" s="16">
        <f t="shared" si="6"/>
        <v>0.5842043528064147</v>
      </c>
      <c r="AF40" s="13">
        <v>510010.4</v>
      </c>
      <c r="AG40" s="16">
        <f t="shared" si="7"/>
        <v>0.5842043528064147</v>
      </c>
    </row>
    <row r="41" spans="2:33" ht="23.1" customHeight="1" x14ac:dyDescent="0.2">
      <c r="B41" s="10">
        <v>3</v>
      </c>
      <c r="C41" s="10"/>
      <c r="D41" s="35" t="s">
        <v>56</v>
      </c>
      <c r="E41" s="36"/>
      <c r="F41" s="36"/>
      <c r="G41" s="10">
        <f>+G42+G45</f>
        <v>226767233</v>
      </c>
      <c r="H41" s="10">
        <v>9999057.5099999979</v>
      </c>
      <c r="I41" s="10">
        <f>+I42+I45</f>
        <v>9999057.5099999979</v>
      </c>
      <c r="J41" s="10">
        <v>19831807.219999999</v>
      </c>
      <c r="K41" s="10">
        <v>19831807.219999999</v>
      </c>
      <c r="L41" s="10">
        <v>34339381.700000003</v>
      </c>
      <c r="M41" s="10">
        <v>34339381.700000003</v>
      </c>
      <c r="N41" s="10">
        <v>34339381.700000003</v>
      </c>
      <c r="O41" s="10">
        <v>34339381.700000003</v>
      </c>
      <c r="P41" s="10">
        <v>61498316.109999999</v>
      </c>
      <c r="Q41" s="10">
        <v>61498316.109999999</v>
      </c>
      <c r="R41" s="10">
        <v>83722358.049999997</v>
      </c>
      <c r="S41" s="10">
        <v>83722358.049999997</v>
      </c>
      <c r="T41" s="10">
        <f>+T42+T45</f>
        <v>97945049.349999994</v>
      </c>
      <c r="U41" s="10">
        <f>+U42+U45</f>
        <v>97945049.349999994</v>
      </c>
      <c r="V41" s="10">
        <v>108087995.33</v>
      </c>
      <c r="W41" s="10">
        <v>108087995.33</v>
      </c>
      <c r="X41" s="10">
        <f t="shared" ref="X41:AD41" si="11">+X42+X45</f>
        <v>130275120.81</v>
      </c>
      <c r="Y41" s="10">
        <f t="shared" si="11"/>
        <v>130275120.81</v>
      </c>
      <c r="Z41" s="10">
        <f t="shared" si="11"/>
        <v>146472966.63</v>
      </c>
      <c r="AA41" s="10">
        <f t="shared" si="11"/>
        <v>146472966.63</v>
      </c>
      <c r="AB41" s="10">
        <f t="shared" si="11"/>
        <v>162566753.65000001</v>
      </c>
      <c r="AC41" s="10">
        <f t="shared" si="11"/>
        <v>162566753.65000001</v>
      </c>
      <c r="AD41" s="10">
        <f t="shared" si="11"/>
        <v>187073174.78999999</v>
      </c>
      <c r="AE41" s="11">
        <f t="shared" si="6"/>
        <v>0.82495681723999337</v>
      </c>
      <c r="AF41" s="10">
        <f>+AF42+AF45</f>
        <v>187073174.78999999</v>
      </c>
      <c r="AG41" s="11">
        <f t="shared" si="7"/>
        <v>0.82495681723999337</v>
      </c>
    </row>
    <row r="42" spans="2:33" ht="23.1" customHeight="1" x14ac:dyDescent="0.2">
      <c r="B42" s="12"/>
      <c r="C42" s="12">
        <v>1</v>
      </c>
      <c r="D42" s="32" t="s">
        <v>0</v>
      </c>
      <c r="E42" s="33"/>
      <c r="F42" s="33"/>
      <c r="G42" s="12">
        <f>SUM(G43:G44)</f>
        <v>226757233</v>
      </c>
      <c r="H42" s="12">
        <v>9998521.8099999987</v>
      </c>
      <c r="I42" s="12">
        <f>SUM(I43:I44)</f>
        <v>9998521.8099999987</v>
      </c>
      <c r="J42" s="12">
        <v>19830736.219999999</v>
      </c>
      <c r="K42" s="12">
        <v>19830736.219999999</v>
      </c>
      <c r="L42" s="12">
        <v>34337491.68</v>
      </c>
      <c r="M42" s="12">
        <v>34337491.68</v>
      </c>
      <c r="N42" s="12">
        <v>34337491.68</v>
      </c>
      <c r="O42" s="12">
        <v>34337491.68</v>
      </c>
      <c r="P42" s="12">
        <v>61494788.850000001</v>
      </c>
      <c r="Q42" s="12">
        <v>61494788.850000001</v>
      </c>
      <c r="R42" s="12">
        <v>83717974.959999993</v>
      </c>
      <c r="S42" s="12">
        <v>83717974.959999993</v>
      </c>
      <c r="T42" s="12">
        <f>SUM(T43:T44)</f>
        <v>97939847.640000001</v>
      </c>
      <c r="U42" s="12">
        <f>SUM(U43:U44)</f>
        <v>97939847.640000001</v>
      </c>
      <c r="V42" s="12">
        <v>108081975</v>
      </c>
      <c r="W42" s="12">
        <v>108081975</v>
      </c>
      <c r="X42" s="12">
        <f t="shared" ref="X42:AD42" si="12">SUM(X43:X44)</f>
        <v>130268281.86</v>
      </c>
      <c r="Y42" s="12">
        <f t="shared" si="12"/>
        <v>130268281.86</v>
      </c>
      <c r="Z42" s="12">
        <f t="shared" si="12"/>
        <v>146465309.06</v>
      </c>
      <c r="AA42" s="12">
        <f t="shared" si="12"/>
        <v>146465309.06</v>
      </c>
      <c r="AB42" s="12">
        <f t="shared" si="12"/>
        <v>162558277.46000001</v>
      </c>
      <c r="AC42" s="12">
        <f t="shared" si="12"/>
        <v>162558277.46000001</v>
      </c>
      <c r="AD42" s="12">
        <f t="shared" si="12"/>
        <v>187063879.97999999</v>
      </c>
      <c r="AE42" s="8">
        <f t="shared" si="6"/>
        <v>0.8249522077207565</v>
      </c>
      <c r="AF42" s="12">
        <f>SUM(AF43:AF44)</f>
        <v>187063879.97999999</v>
      </c>
      <c r="AG42" s="8">
        <f t="shared" si="7"/>
        <v>0.8249522077207565</v>
      </c>
    </row>
    <row r="43" spans="2:33" ht="20.100000000000001" customHeight="1" x14ac:dyDescent="0.2">
      <c r="B43" s="13"/>
      <c r="C43" s="13"/>
      <c r="D43" s="15" t="s">
        <v>0</v>
      </c>
      <c r="E43" s="13">
        <v>1</v>
      </c>
      <c r="F43" s="15" t="s">
        <v>29</v>
      </c>
      <c r="G43" s="17">
        <v>225443324</v>
      </c>
      <c r="H43" s="13">
        <v>9955850.8699999992</v>
      </c>
      <c r="I43" s="13">
        <v>9955850.8699999992</v>
      </c>
      <c r="J43" s="13">
        <v>19744075.75</v>
      </c>
      <c r="K43" s="13">
        <v>19744075.75</v>
      </c>
      <c r="L43" s="13">
        <v>34186920.460000001</v>
      </c>
      <c r="M43" s="13">
        <v>34186920.460000001</v>
      </c>
      <c r="N43" s="13">
        <v>34186920.460000001</v>
      </c>
      <c r="O43" s="13">
        <v>34186920.460000001</v>
      </c>
      <c r="P43" s="13">
        <v>61223653.719999999</v>
      </c>
      <c r="Q43" s="13">
        <v>61223653.719999999</v>
      </c>
      <c r="R43" s="13">
        <v>83344645.269999996</v>
      </c>
      <c r="S43" s="13">
        <v>83344645.269999996</v>
      </c>
      <c r="T43" s="13">
        <v>97497061.799999997</v>
      </c>
      <c r="U43" s="13">
        <v>97497061.799999997</v>
      </c>
      <c r="V43" s="13">
        <v>107434066</v>
      </c>
      <c r="W43" s="13">
        <v>107434066</v>
      </c>
      <c r="X43" s="13">
        <v>129482968.15000001</v>
      </c>
      <c r="Y43" s="13">
        <v>129482968.15000001</v>
      </c>
      <c r="Z43" s="13">
        <v>145611038.69</v>
      </c>
      <c r="AA43" s="13">
        <v>145611038.69</v>
      </c>
      <c r="AB43" s="13">
        <v>161635274.52000001</v>
      </c>
      <c r="AC43" s="13">
        <v>161635274.52000001</v>
      </c>
      <c r="AD43" s="13">
        <v>186037909.97</v>
      </c>
      <c r="AE43" s="16">
        <f t="shared" si="6"/>
        <v>0.8252092218530277</v>
      </c>
      <c r="AF43" s="13">
        <v>186037909.97</v>
      </c>
      <c r="AG43" s="16">
        <f t="shared" si="7"/>
        <v>0.8252092218530277</v>
      </c>
    </row>
    <row r="44" spans="2:33" ht="20.100000000000001" customHeight="1" x14ac:dyDescent="0.2">
      <c r="B44" s="13"/>
      <c r="C44" s="13"/>
      <c r="D44" s="15"/>
      <c r="E44" s="13">
        <v>5</v>
      </c>
      <c r="F44" s="15" t="s">
        <v>31</v>
      </c>
      <c r="G44" s="17">
        <v>1313909</v>
      </c>
      <c r="H44" s="13">
        <v>42670.94</v>
      </c>
      <c r="I44" s="13">
        <v>42670.94</v>
      </c>
      <c r="J44" s="13">
        <v>86660.47</v>
      </c>
      <c r="K44" s="13">
        <v>86660.47</v>
      </c>
      <c r="L44" s="13">
        <v>150571.22</v>
      </c>
      <c r="M44" s="13">
        <v>150571.22</v>
      </c>
      <c r="N44" s="13">
        <v>150571.22</v>
      </c>
      <c r="O44" s="13">
        <v>150571.22</v>
      </c>
      <c r="P44" s="13">
        <v>271135.13</v>
      </c>
      <c r="Q44" s="13">
        <v>271135.13</v>
      </c>
      <c r="R44" s="13">
        <v>373329.69</v>
      </c>
      <c r="S44" s="13">
        <v>373329.69</v>
      </c>
      <c r="T44" s="13">
        <v>442785.84</v>
      </c>
      <c r="U44" s="13">
        <v>442785.84</v>
      </c>
      <c r="V44" s="13">
        <v>647909</v>
      </c>
      <c r="W44" s="13">
        <v>647909</v>
      </c>
      <c r="X44" s="13">
        <v>785313.71</v>
      </c>
      <c r="Y44" s="13">
        <v>785313.71</v>
      </c>
      <c r="Z44" s="13">
        <v>854270.37</v>
      </c>
      <c r="AA44" s="13">
        <v>854270.37</v>
      </c>
      <c r="AB44" s="13">
        <v>923002.94</v>
      </c>
      <c r="AC44" s="13">
        <v>923002.94</v>
      </c>
      <c r="AD44" s="13">
        <v>1025970.01</v>
      </c>
      <c r="AE44" s="16">
        <f t="shared" si="6"/>
        <v>0.78085317171889379</v>
      </c>
      <c r="AF44" s="13">
        <v>1025970.01</v>
      </c>
      <c r="AG44" s="16">
        <f t="shared" si="7"/>
        <v>0.78085317171889379</v>
      </c>
    </row>
    <row r="45" spans="2:33" ht="23.1" customHeight="1" x14ac:dyDescent="0.2">
      <c r="B45" s="12"/>
      <c r="C45" s="12">
        <v>3</v>
      </c>
      <c r="D45" s="32" t="s">
        <v>2</v>
      </c>
      <c r="E45" s="33"/>
      <c r="F45" s="33"/>
      <c r="G45" s="12">
        <f>+G46</f>
        <v>10000</v>
      </c>
      <c r="H45" s="12">
        <v>535.70000000000005</v>
      </c>
      <c r="I45" s="12">
        <f>+I46</f>
        <v>535.70000000000005</v>
      </c>
      <c r="J45" s="12">
        <v>1071</v>
      </c>
      <c r="K45" s="12">
        <v>1071</v>
      </c>
      <c r="L45" s="12">
        <v>1890.02</v>
      </c>
      <c r="M45" s="12">
        <v>1890.02</v>
      </c>
      <c r="N45" s="12">
        <v>1890.02</v>
      </c>
      <c r="O45" s="12">
        <v>1890.02</v>
      </c>
      <c r="P45" s="12">
        <v>3527.26</v>
      </c>
      <c r="Q45" s="12">
        <v>3527.26</v>
      </c>
      <c r="R45" s="12">
        <v>4383.09</v>
      </c>
      <c r="S45" s="12">
        <v>4383.09</v>
      </c>
      <c r="T45" s="12">
        <f>+T46</f>
        <v>5201.71</v>
      </c>
      <c r="U45" s="12">
        <f>+U46</f>
        <v>5201.71</v>
      </c>
      <c r="V45" s="12">
        <v>6020.33</v>
      </c>
      <c r="W45" s="12">
        <v>6020.33</v>
      </c>
      <c r="X45" s="12">
        <f t="shared" ref="X45:AD45" si="13">+X46</f>
        <v>6838.95</v>
      </c>
      <c r="Y45" s="12">
        <f t="shared" si="13"/>
        <v>6838.95</v>
      </c>
      <c r="Z45" s="12">
        <f t="shared" si="13"/>
        <v>7657.57</v>
      </c>
      <c r="AA45" s="12">
        <f t="shared" si="13"/>
        <v>7657.57</v>
      </c>
      <c r="AB45" s="12">
        <f t="shared" si="13"/>
        <v>8476.19</v>
      </c>
      <c r="AC45" s="12">
        <f t="shared" si="13"/>
        <v>8476.19</v>
      </c>
      <c r="AD45" s="12">
        <f t="shared" si="13"/>
        <v>9294.81</v>
      </c>
      <c r="AE45" s="8">
        <f t="shared" si="6"/>
        <v>0.929481</v>
      </c>
      <c r="AF45" s="12">
        <f>+AF46</f>
        <v>9294.81</v>
      </c>
      <c r="AG45" s="8">
        <f t="shared" si="7"/>
        <v>0.929481</v>
      </c>
    </row>
    <row r="46" spans="2:33" ht="20.100000000000001" customHeight="1" x14ac:dyDescent="0.2">
      <c r="B46" s="13"/>
      <c r="C46" s="13"/>
      <c r="D46" s="15"/>
      <c r="E46" s="13">
        <v>5</v>
      </c>
      <c r="F46" s="15" t="s">
        <v>46</v>
      </c>
      <c r="G46" s="13">
        <v>10000</v>
      </c>
      <c r="H46" s="13">
        <v>535.70000000000005</v>
      </c>
      <c r="I46" s="13">
        <v>535.70000000000005</v>
      </c>
      <c r="J46" s="13">
        <v>1071</v>
      </c>
      <c r="K46" s="13">
        <v>1071</v>
      </c>
      <c r="L46" s="13">
        <v>1890.02</v>
      </c>
      <c r="M46" s="13">
        <v>1890.02</v>
      </c>
      <c r="N46" s="13">
        <v>1890.02</v>
      </c>
      <c r="O46" s="13">
        <v>1890.02</v>
      </c>
      <c r="P46" s="13">
        <v>3527.26</v>
      </c>
      <c r="Q46" s="13">
        <v>3527.26</v>
      </c>
      <c r="R46" s="13">
        <v>4383.09</v>
      </c>
      <c r="S46" s="13">
        <v>4383.09</v>
      </c>
      <c r="T46" s="13">
        <v>5201.71</v>
      </c>
      <c r="U46" s="13">
        <v>5201.71</v>
      </c>
      <c r="V46" s="13">
        <v>6020.33</v>
      </c>
      <c r="W46" s="13">
        <v>6020.33</v>
      </c>
      <c r="X46" s="13">
        <v>6838.95</v>
      </c>
      <c r="Y46" s="13">
        <v>6838.95</v>
      </c>
      <c r="Z46" s="13">
        <v>7657.57</v>
      </c>
      <c r="AA46" s="13">
        <v>7657.57</v>
      </c>
      <c r="AB46" s="13">
        <v>8476.19</v>
      </c>
      <c r="AC46" s="13">
        <v>8476.19</v>
      </c>
      <c r="AD46" s="13">
        <v>9294.81</v>
      </c>
      <c r="AE46" s="16">
        <f t="shared" si="6"/>
        <v>0.929481</v>
      </c>
      <c r="AF46" s="13">
        <v>9294.81</v>
      </c>
      <c r="AG46" s="16">
        <f t="shared" si="7"/>
        <v>0.929481</v>
      </c>
    </row>
    <row r="47" spans="2:33" ht="23.1" customHeight="1" thickBot="1" x14ac:dyDescent="0.25">
      <c r="B47" s="28"/>
      <c r="C47" s="28"/>
      <c r="D47" s="29"/>
      <c r="E47" s="28"/>
      <c r="F47" s="29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30"/>
      <c r="AF47" s="28"/>
      <c r="AG47" s="30"/>
    </row>
    <row r="48" spans="2:33" ht="23.1" customHeight="1" x14ac:dyDescent="0.2"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7:29" ht="20.100000000000001" customHeight="1" x14ac:dyDescent="0.2"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</row>
    <row r="50" spans="7:29" ht="20.100000000000001" customHeight="1" x14ac:dyDescent="0.2"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7:29" ht="20.100000000000001" customHeight="1" x14ac:dyDescent="0.2"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7:29" ht="20.100000000000001" customHeight="1" x14ac:dyDescent="0.2"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7:29" ht="20.100000000000001" customHeight="1" x14ac:dyDescent="0.2"/>
  </sheetData>
  <mergeCells count="24">
    <mergeCell ref="A2:AG2"/>
    <mergeCell ref="B3:AG3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G7"/>
    <mergeCell ref="E9:F9"/>
    <mergeCell ref="D10:F10"/>
    <mergeCell ref="D42:F42"/>
    <mergeCell ref="D45:F45"/>
    <mergeCell ref="D11:F11"/>
    <mergeCell ref="D15:F15"/>
    <mergeCell ref="D25:F25"/>
    <mergeCell ref="E34:F34"/>
    <mergeCell ref="D39:F39"/>
    <mergeCell ref="D41:F41"/>
  </mergeCells>
  <printOptions horizontalCentered="1" verticalCentered="1"/>
  <pageMargins left="0" right="0" top="0" bottom="0" header="0.51181102362204722" footer="0.51181102362204722"/>
  <pageSetup paperSize="5" scale="6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SEVERINI, José Antonio</dc:creator>
  <cp:lastModifiedBy>PIEDRAS, Federico</cp:lastModifiedBy>
  <cp:lastPrinted>2022-01-10T13:13:19Z</cp:lastPrinted>
  <dcterms:created xsi:type="dcterms:W3CDTF">2018-06-06T14:57:39Z</dcterms:created>
  <dcterms:modified xsi:type="dcterms:W3CDTF">2023-02-01T12:13:18Z</dcterms:modified>
</cp:coreProperties>
</file>