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2760" yWindow="32760" windowWidth="19200" windowHeight="12885"/>
  </bookViews>
  <sheets>
    <sheet name="Ejecución Presupuestaria" sheetId="1" r:id="rId1"/>
  </sheets>
  <calcPr calcId="191029"/>
</workbook>
</file>

<file path=xl/calcChain.xml><?xml version="1.0" encoding="utf-8"?>
<calcChain xmlns="http://schemas.openxmlformats.org/spreadsheetml/2006/main">
  <c r="AD39" i="1" l="1"/>
  <c r="AE39" i="1"/>
  <c r="AD42" i="1"/>
  <c r="AA45" i="1"/>
  <c r="AA42" i="1"/>
  <c r="AA41" i="1"/>
  <c r="AA39" i="1"/>
  <c r="AA34" i="1"/>
  <c r="AA25" i="1"/>
  <c r="AA15" i="1"/>
  <c r="AA11" i="1"/>
  <c r="AA10" i="1"/>
  <c r="AA9" i="1"/>
  <c r="Z45" i="1"/>
  <c r="Z42" i="1"/>
  <c r="Z41" i="1"/>
  <c r="Z39" i="1"/>
  <c r="Z10" i="1"/>
  <c r="Z9" i="1"/>
  <c r="Z34" i="1"/>
  <c r="Z25" i="1"/>
  <c r="Z15" i="1"/>
  <c r="Z11" i="1"/>
  <c r="O15" i="1"/>
  <c r="O10" i="1"/>
  <c r="AF39" i="1"/>
  <c r="AG39" i="1"/>
  <c r="W45" i="1"/>
  <c r="W42" i="1"/>
  <c r="W41" i="1"/>
  <c r="W39" i="1"/>
  <c r="W34" i="1"/>
  <c r="W25" i="1"/>
  <c r="W15" i="1"/>
  <c r="W11" i="1"/>
  <c r="W10" i="1"/>
  <c r="W9" i="1"/>
  <c r="U45" i="1"/>
  <c r="U42" i="1"/>
  <c r="U41" i="1"/>
  <c r="U39" i="1"/>
  <c r="U34" i="1"/>
  <c r="U25" i="1"/>
  <c r="U15" i="1"/>
  <c r="U11" i="1"/>
  <c r="U10" i="1"/>
  <c r="U9" i="1"/>
  <c r="T45" i="1"/>
  <c r="T42" i="1"/>
  <c r="T41" i="1"/>
  <c r="T39" i="1"/>
  <c r="T34" i="1"/>
  <c r="T25" i="1"/>
  <c r="T15" i="1"/>
  <c r="T11" i="1"/>
  <c r="T10" i="1"/>
  <c r="AG46" i="1"/>
  <c r="AG44" i="1"/>
  <c r="AG43" i="1"/>
  <c r="AG40" i="1"/>
  <c r="AG38" i="1"/>
  <c r="AG37" i="1"/>
  <c r="AG36" i="1"/>
  <c r="AG35" i="1"/>
  <c r="AG27" i="1"/>
  <c r="AG28" i="1"/>
  <c r="AG29" i="1"/>
  <c r="AG30" i="1"/>
  <c r="AG31" i="1"/>
  <c r="AG32" i="1"/>
  <c r="AG33" i="1"/>
  <c r="AG26" i="1"/>
  <c r="AG24" i="1"/>
  <c r="AG22" i="1"/>
  <c r="AG20" i="1"/>
  <c r="AG18" i="1"/>
  <c r="AG17" i="1"/>
  <c r="AG16" i="1"/>
  <c r="AG14" i="1"/>
  <c r="AG13" i="1"/>
  <c r="AG12" i="1"/>
  <c r="AE46" i="1"/>
  <c r="AE44" i="1"/>
  <c r="AE43" i="1"/>
  <c r="AE40" i="1"/>
  <c r="AE38" i="1"/>
  <c r="AE37" i="1"/>
  <c r="AE36" i="1"/>
  <c r="AE35" i="1"/>
  <c r="AE33" i="1"/>
  <c r="AE32" i="1"/>
  <c r="AE31" i="1"/>
  <c r="AE30" i="1"/>
  <c r="AE29" i="1"/>
  <c r="AE28" i="1"/>
  <c r="AE27" i="1"/>
  <c r="AE26" i="1"/>
  <c r="AE24" i="1"/>
  <c r="AE22" i="1"/>
  <c r="AE20" i="1"/>
  <c r="AE18" i="1"/>
  <c r="AE17" i="1"/>
  <c r="AE16" i="1"/>
  <c r="AE14" i="1"/>
  <c r="AE13" i="1"/>
  <c r="AE12" i="1"/>
  <c r="AF45" i="1"/>
  <c r="AD45" i="1"/>
  <c r="AF42" i="1"/>
  <c r="AF34" i="1"/>
  <c r="AG34" i="1"/>
  <c r="AD34" i="1"/>
  <c r="AE34" i="1"/>
  <c r="AF25" i="1"/>
  <c r="AG25" i="1"/>
  <c r="AD25" i="1"/>
  <c r="AF15" i="1"/>
  <c r="AD15" i="1"/>
  <c r="AF11" i="1"/>
  <c r="AF10" i="1"/>
  <c r="AG11" i="1"/>
  <c r="AD11" i="1"/>
  <c r="AD10" i="1"/>
  <c r="AE11" i="1"/>
  <c r="K45" i="1"/>
  <c r="K42" i="1"/>
  <c r="K41" i="1"/>
  <c r="K39" i="1"/>
  <c r="K34" i="1"/>
  <c r="K25" i="1"/>
  <c r="K15" i="1"/>
  <c r="K11" i="1"/>
  <c r="K10" i="1"/>
  <c r="N39" i="1"/>
  <c r="G11" i="1"/>
  <c r="N11" i="1"/>
  <c r="N10" i="1"/>
  <c r="O11" i="1"/>
  <c r="G15" i="1"/>
  <c r="G10" i="1"/>
  <c r="G9" i="1"/>
  <c r="N15" i="1"/>
  <c r="G25" i="1"/>
  <c r="N25" i="1"/>
  <c r="O25" i="1"/>
  <c r="G34" i="1"/>
  <c r="N34" i="1"/>
  <c r="O34" i="1"/>
  <c r="G39" i="1"/>
  <c r="O39" i="1"/>
  <c r="G42" i="1"/>
  <c r="N42" i="1"/>
  <c r="O42" i="1"/>
  <c r="O41" i="1"/>
  <c r="G45" i="1"/>
  <c r="G41" i="1"/>
  <c r="AE41" i="1"/>
  <c r="N45" i="1"/>
  <c r="N41" i="1"/>
  <c r="O45" i="1"/>
  <c r="AG42" i="1"/>
  <c r="AF41" i="1"/>
  <c r="AG41" i="1"/>
  <c r="AD41" i="1"/>
  <c r="AE42" i="1"/>
  <c r="AE25" i="1"/>
  <c r="AF9" i="1"/>
  <c r="AG9" i="1"/>
  <c r="AG10" i="1"/>
  <c r="N9" i="1"/>
  <c r="T9" i="1"/>
  <c r="O9" i="1"/>
  <c r="K9" i="1"/>
  <c r="AE10" i="1"/>
  <c r="AD9" i="1"/>
  <c r="AE9" i="1"/>
  <c r="AE15" i="1"/>
  <c r="AE45" i="1"/>
  <c r="AG15" i="1"/>
  <c r="AG45" i="1"/>
</calcChain>
</file>

<file path=xl/sharedStrings.xml><?xml version="1.0" encoding="utf-8"?>
<sst xmlns="http://schemas.openxmlformats.org/spreadsheetml/2006/main" count="90" uniqueCount="57">
  <si>
    <t>Fte</t>
  </si>
  <si>
    <t>In</t>
  </si>
  <si>
    <t>Pp</t>
  </si>
  <si>
    <t>Principal Desc.</t>
  </si>
  <si>
    <t>Crédito Vigente</t>
  </si>
  <si>
    <t>Tesoro Nacional</t>
  </si>
  <si>
    <t>Gastos en Personal</t>
  </si>
  <si>
    <t>Personal Permanente</t>
  </si>
  <si>
    <t>Servicios Extraordinarios</t>
  </si>
  <si>
    <t>Asistencia Social al Personal</t>
  </si>
  <si>
    <t>Bienes de Consumo</t>
  </si>
  <si>
    <t>Productos Alimenticios, Agropecuarios y Forestales</t>
  </si>
  <si>
    <t>Textiles y Vestuario</t>
  </si>
  <si>
    <t>Productos de Papel, Cartón e Impresos</t>
  </si>
  <si>
    <t>Productos Químicos, Combustibles y Lubricantes</t>
  </si>
  <si>
    <t>Productos de Minerales No Metálicos</t>
  </si>
  <si>
    <t>Productos Metálicos</t>
  </si>
  <si>
    <t>Otros Bienes de Consumo</t>
  </si>
  <si>
    <t>Servicios No Personales</t>
  </si>
  <si>
    <t>Servicios Básicos</t>
  </si>
  <si>
    <t>Alquileres y Derechos</t>
  </si>
  <si>
    <t>Mantenimiento, Reparación y Limpieza</t>
  </si>
  <si>
    <t>Servicios Técnicos y Profesionales</t>
  </si>
  <si>
    <t>Servicios Comerciales y Financieros</t>
  </si>
  <si>
    <t>Pasajes y Viáticos</t>
  </si>
  <si>
    <t>Impuestos, Derechos, Tasas y Juicios</t>
  </si>
  <si>
    <t>Otros Servicios</t>
  </si>
  <si>
    <t>Construcciones</t>
  </si>
  <si>
    <t>Maquinaria y Equipo</t>
  </si>
  <si>
    <t>Transferencias</t>
  </si>
  <si>
    <t>Transf. al Sector Privado para Financiar Gastos Corrientes</t>
  </si>
  <si>
    <t>Recursos con Afectación Específica</t>
  </si>
  <si>
    <t>Activos Intangibles</t>
  </si>
  <si>
    <t>Compromiso</t>
  </si>
  <si>
    <t>Devengado</t>
  </si>
  <si>
    <t xml:space="preserve"> Bienes de Uso</t>
  </si>
  <si>
    <t>Productos de Cuero y Caucho</t>
  </si>
  <si>
    <t>Acumulado a Enero</t>
  </si>
  <si>
    <t>Minerales</t>
  </si>
  <si>
    <t>Libros, Revistas y Otros Elementos Coleccionables</t>
  </si>
  <si>
    <t>Acumulado a Febrero</t>
  </si>
  <si>
    <t>TOTAL GENERAL PRESUPUESTO 2020</t>
  </si>
  <si>
    <t xml:space="preserve"> -,-</t>
  </si>
  <si>
    <t>% Ejecución Compromiso</t>
  </si>
  <si>
    <t>% Ejecución Devengado</t>
  </si>
  <si>
    <t>Acumulado a Marzo</t>
  </si>
  <si>
    <t>Acumulado a Abril</t>
  </si>
  <si>
    <t>Acumulado a Mayo</t>
  </si>
  <si>
    <t>Acumulado a Junio</t>
  </si>
  <si>
    <t>Acumulado a Julio</t>
  </si>
  <si>
    <t>Acumulado a Agosto</t>
  </si>
  <si>
    <t>Acumulado a Septiembre</t>
  </si>
  <si>
    <t>Acumulado a Octubre</t>
  </si>
  <si>
    <t>Acumulado a Noviembre</t>
  </si>
  <si>
    <t>EJECUCION PRESUPUESTARIA POR OBJETO DEL GASTO CONSOLIDADO AL 31 DE DICIEMBRE DE 2021</t>
  </si>
  <si>
    <t>Acumulado a Diciembre</t>
  </si>
  <si>
    <t>COMPROMISO ACUMULADO Y DEVENGADO ACUMULADO A 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</si>
</sst>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10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7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8">
    <xf numFmtId="0" fontId="0" fillId="0" borderId="0" xfId="0"/>
    <xf numFmtId="0" fontId="0" fillId="0" borderId="0" xfId="0" applyAlignment="1">
      <alignment horizontal="left"/>
    </xf>
    <xf numFmtId="3" fontId="3" fillId="0" borderId="0" xfId="0" applyNumberFormat="1" applyFont="1" applyBorder="1" applyAlignment="1" applyProtection="1">
      <alignment horizontal="right" vertical="top" wrapText="1"/>
    </xf>
    <xf numFmtId="3" fontId="3" fillId="0" borderId="0" xfId="0" applyNumberFormat="1" applyFont="1" applyBorder="1" applyAlignment="1" applyProtection="1">
      <alignment horizontal="left" vertical="top" wrapText="1"/>
    </xf>
    <xf numFmtId="3" fontId="3" fillId="0" borderId="0" xfId="0" applyNumberFormat="1" applyFont="1" applyBorder="1" applyAlignment="1" applyProtection="1">
      <alignment horizontal="left" vertical="center" wrapText="1"/>
    </xf>
    <xf numFmtId="3" fontId="3" fillId="0" borderId="1" xfId="0" applyNumberFormat="1" applyFont="1" applyBorder="1" applyAlignment="1" applyProtection="1">
      <alignment horizontal="right" vertical="top" wrapText="1"/>
    </xf>
    <xf numFmtId="3" fontId="3" fillId="0" borderId="2" xfId="0" applyNumberFormat="1" applyFont="1" applyBorder="1" applyAlignment="1" applyProtection="1">
      <alignment horizontal="right" vertical="top" wrapText="1"/>
    </xf>
    <xf numFmtId="3" fontId="3" fillId="0" borderId="3" xfId="0" applyNumberFormat="1" applyFont="1" applyBorder="1" applyAlignment="1" applyProtection="1">
      <alignment horizontal="left" vertical="top" wrapText="1"/>
    </xf>
    <xf numFmtId="3" fontId="2" fillId="2" borderId="1" xfId="0" applyNumberFormat="1" applyFont="1" applyFill="1" applyBorder="1" applyAlignment="1" applyProtection="1">
      <alignment horizontal="right" vertical="center" wrapText="1"/>
    </xf>
    <xf numFmtId="3" fontId="2" fillId="2" borderId="2" xfId="0" applyNumberFormat="1" applyFont="1" applyFill="1" applyBorder="1" applyAlignment="1" applyProtection="1">
      <alignment horizontal="right" vertical="center" wrapText="1"/>
    </xf>
    <xf numFmtId="3" fontId="2" fillId="0" borderId="4" xfId="0" applyNumberFormat="1" applyFont="1" applyBorder="1" applyAlignment="1" applyProtection="1">
      <alignment horizontal="right" vertical="center" wrapText="1"/>
    </xf>
    <xf numFmtId="3" fontId="2" fillId="0" borderId="5" xfId="0" applyNumberFormat="1" applyFont="1" applyBorder="1" applyAlignment="1" applyProtection="1">
      <alignment horizontal="right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3" fontId="2" fillId="0" borderId="8" xfId="0" applyNumberFormat="1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0" xfId="0" applyFont="1" applyBorder="1" applyAlignment="1" applyProtection="1">
      <alignment horizontal="center" vertical="center" wrapText="1"/>
    </xf>
    <xf numFmtId="0" fontId="2" fillId="0" borderId="10" xfId="0" applyFont="1" applyFill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3" fontId="2" fillId="2" borderId="12" xfId="0" applyNumberFormat="1" applyFont="1" applyFill="1" applyBorder="1" applyAlignment="1" applyProtection="1">
      <alignment horizontal="right" vertical="center" wrapText="1"/>
    </xf>
    <xf numFmtId="3" fontId="2" fillId="0" borderId="13" xfId="0" applyNumberFormat="1" applyFont="1" applyBorder="1" applyAlignment="1" applyProtection="1">
      <alignment horizontal="right" vertical="center" wrapText="1"/>
    </xf>
    <xf numFmtId="3" fontId="3" fillId="0" borderId="12" xfId="0" applyNumberFormat="1" applyFont="1" applyBorder="1" applyAlignment="1" applyProtection="1">
      <alignment horizontal="right" vertical="top" wrapText="1"/>
    </xf>
    <xf numFmtId="0" fontId="0" fillId="0" borderId="14" xfId="0" applyBorder="1"/>
    <xf numFmtId="0" fontId="0" fillId="0" borderId="15" xfId="0" applyBorder="1"/>
    <xf numFmtId="0" fontId="0" fillId="0" borderId="16" xfId="0" applyBorder="1" applyAlignment="1">
      <alignment horizontal="left"/>
    </xf>
    <xf numFmtId="0" fontId="0" fillId="0" borderId="16" xfId="0" applyBorder="1"/>
    <xf numFmtId="0" fontId="0" fillId="0" borderId="17" xfId="0" applyBorder="1" applyAlignment="1">
      <alignment horizontal="left"/>
    </xf>
    <xf numFmtId="0" fontId="0" fillId="0" borderId="18" xfId="0" applyBorder="1"/>
    <xf numFmtId="10" fontId="2" fillId="0" borderId="8" xfId="0" applyNumberFormat="1" applyFont="1" applyBorder="1" applyAlignment="1" applyProtection="1">
      <alignment horizontal="center" vertical="center" wrapText="1"/>
    </xf>
    <xf numFmtId="10" fontId="2" fillId="2" borderId="1" xfId="0" applyNumberFormat="1" applyFont="1" applyFill="1" applyBorder="1" applyAlignment="1" applyProtection="1">
      <alignment horizontal="center" vertical="center" wrapText="1"/>
    </xf>
    <xf numFmtId="10" fontId="2" fillId="0" borderId="4" xfId="0" applyNumberFormat="1" applyFont="1" applyBorder="1" applyAlignment="1" applyProtection="1">
      <alignment horizontal="center" vertical="center" wrapText="1"/>
    </xf>
    <xf numFmtId="10" fontId="3" fillId="0" borderId="1" xfId="0" applyNumberFormat="1" applyFont="1" applyBorder="1" applyAlignment="1" applyProtection="1">
      <alignment horizontal="center" vertical="top" wrapText="1"/>
    </xf>
    <xf numFmtId="0" fontId="0" fillId="0" borderId="18" xfId="0" applyBorder="1" applyAlignment="1">
      <alignment horizontal="center"/>
    </xf>
    <xf numFmtId="3" fontId="0" fillId="0" borderId="0" xfId="0" applyNumberFormat="1"/>
    <xf numFmtId="3" fontId="3" fillId="0" borderId="19" xfId="0" applyNumberFormat="1" applyFont="1" applyBorder="1" applyAlignment="1" applyProtection="1">
      <alignment horizontal="left" vertical="top" wrapText="1"/>
    </xf>
    <xf numFmtId="3" fontId="2" fillId="0" borderId="20" xfId="0" applyNumberFormat="1" applyFont="1" applyBorder="1" applyAlignment="1" applyProtection="1">
      <alignment horizontal="right" vertical="top" wrapText="1"/>
    </xf>
    <xf numFmtId="3" fontId="2" fillId="0" borderId="21" xfId="0" applyNumberFormat="1" applyFont="1" applyBorder="1" applyAlignment="1" applyProtection="1">
      <alignment horizontal="right" vertical="top" wrapText="1"/>
    </xf>
    <xf numFmtId="3" fontId="2" fillId="0" borderId="2" xfId="0" applyNumberFormat="1" applyFont="1" applyBorder="1" applyAlignment="1" applyProtection="1">
      <alignment horizontal="right" vertical="top" wrapText="1"/>
    </xf>
    <xf numFmtId="3" fontId="3" fillId="0" borderId="3" xfId="0" applyNumberFormat="1" applyFont="1" applyBorder="1" applyAlignment="1" applyProtection="1">
      <alignment horizontal="left" vertical="center" wrapText="1"/>
    </xf>
    <xf numFmtId="10" fontId="3" fillId="0" borderId="22" xfId="0" applyNumberFormat="1" applyFont="1" applyBorder="1" applyAlignment="1" applyProtection="1">
      <alignment horizontal="center" vertical="top" wrapText="1"/>
    </xf>
    <xf numFmtId="10" fontId="3" fillId="0" borderId="23" xfId="0" applyNumberFormat="1" applyFont="1" applyBorder="1" applyAlignment="1" applyProtection="1">
      <alignment horizontal="center" vertical="top" wrapText="1"/>
    </xf>
    <xf numFmtId="3" fontId="3" fillId="0" borderId="23" xfId="0" applyNumberFormat="1" applyFont="1" applyBorder="1" applyAlignment="1" applyProtection="1">
      <alignment horizontal="right" vertical="top" wrapText="1"/>
    </xf>
    <xf numFmtId="10" fontId="2" fillId="0" borderId="21" xfId="0" applyNumberFormat="1" applyFont="1" applyBorder="1" applyAlignment="1" applyProtection="1">
      <alignment horizontal="center" vertical="top" wrapText="1"/>
    </xf>
    <xf numFmtId="10" fontId="2" fillId="0" borderId="24" xfId="0" applyNumberFormat="1" applyFont="1" applyBorder="1" applyAlignment="1" applyProtection="1">
      <alignment horizontal="center" vertical="top" wrapText="1"/>
    </xf>
    <xf numFmtId="3" fontId="3" fillId="0" borderId="25" xfId="0" applyNumberFormat="1" applyFont="1" applyBorder="1" applyAlignment="1" applyProtection="1">
      <alignment horizontal="right" vertical="top" wrapText="1"/>
    </xf>
    <xf numFmtId="3" fontId="3" fillId="0" borderId="26" xfId="0" applyNumberFormat="1" applyFont="1" applyBorder="1" applyAlignment="1" applyProtection="1">
      <alignment horizontal="right" vertical="top" wrapText="1"/>
    </xf>
    <xf numFmtId="3" fontId="3" fillId="0" borderId="27" xfId="0" applyNumberFormat="1" applyFont="1" applyBorder="1" applyAlignment="1" applyProtection="1">
      <alignment horizontal="right" vertical="top" wrapText="1"/>
    </xf>
    <xf numFmtId="3" fontId="3" fillId="0" borderId="22" xfId="0" applyNumberFormat="1" applyFont="1" applyBorder="1" applyAlignment="1" applyProtection="1">
      <alignment horizontal="right" vertical="top" wrapText="1"/>
    </xf>
    <xf numFmtId="3" fontId="6" fillId="0" borderId="0" xfId="0" applyNumberFormat="1" applyFont="1" applyBorder="1" applyAlignment="1" applyProtection="1">
      <alignment horizontal="right" vertical="center" wrapText="1"/>
    </xf>
    <xf numFmtId="0" fontId="5" fillId="0" borderId="30" xfId="0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0" fillId="0" borderId="0" xfId="0" applyAlignment="1">
      <alignment wrapText="1"/>
    </xf>
    <xf numFmtId="3" fontId="2" fillId="0" borderId="19" xfId="0" applyNumberFormat="1" applyFont="1" applyBorder="1" applyAlignment="1" applyProtection="1">
      <alignment horizontal="left" vertical="center" wrapText="1"/>
    </xf>
    <xf numFmtId="3" fontId="2" fillId="0" borderId="34" xfId="0" applyNumberFormat="1" applyFont="1" applyBorder="1" applyAlignment="1" applyProtection="1">
      <alignment horizontal="left" vertical="center" wrapText="1"/>
    </xf>
    <xf numFmtId="0" fontId="5" fillId="0" borderId="28" xfId="0" applyFont="1" applyBorder="1" applyAlignment="1">
      <alignment horizontal="center"/>
    </xf>
    <xf numFmtId="0" fontId="0" fillId="0" borderId="29" xfId="0" applyBorder="1" applyAlignment="1">
      <alignment horizontal="center"/>
    </xf>
    <xf numFmtId="3" fontId="2" fillId="0" borderId="31" xfId="0" applyNumberFormat="1" applyFont="1" applyBorder="1" applyAlignment="1" applyProtection="1">
      <alignment horizontal="left" vertical="center" wrapText="1"/>
    </xf>
    <xf numFmtId="0" fontId="0" fillId="0" borderId="31" xfId="0" applyBorder="1" applyAlignment="1">
      <alignment vertical="center" wrapText="1"/>
    </xf>
    <xf numFmtId="0" fontId="0" fillId="0" borderId="32" xfId="0" applyBorder="1" applyAlignment="1">
      <alignment vertical="center" wrapText="1"/>
    </xf>
    <xf numFmtId="3" fontId="2" fillId="2" borderId="0" xfId="0" applyNumberFormat="1" applyFont="1" applyFill="1" applyBorder="1" applyAlignment="1" applyProtection="1">
      <alignment horizontal="left" vertical="center" wrapText="1"/>
    </xf>
    <xf numFmtId="0" fontId="0" fillId="2" borderId="0" xfId="0" applyFill="1" applyBorder="1" applyAlignment="1">
      <alignment vertical="center" wrapText="1"/>
    </xf>
    <xf numFmtId="0" fontId="0" fillId="2" borderId="3" xfId="0" applyFill="1" applyBorder="1" applyAlignment="1">
      <alignment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5" fillId="0" borderId="30" xfId="0" applyFont="1" applyBorder="1" applyAlignment="1">
      <alignment horizontal="center" wrapText="1"/>
    </xf>
    <xf numFmtId="0" fontId="5" fillId="0" borderId="29" xfId="0" applyFont="1" applyBorder="1" applyAlignment="1">
      <alignment horizontal="center" wrapText="1"/>
    </xf>
    <xf numFmtId="0" fontId="0" fillId="0" borderId="29" xfId="0" applyBorder="1" applyAlignment="1">
      <alignment horizont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G53"/>
  <sheetViews>
    <sheetView showGridLines="0" tabSelected="1" zoomScaleNormal="100" workbookViewId="0">
      <pane xSplit="7" topLeftCell="H1" activePane="topRight" state="frozen"/>
      <selection activeCell="A6" sqref="A6"/>
      <selection pane="topRight" activeCell="AD36" sqref="AD36"/>
    </sheetView>
  </sheetViews>
  <sheetFormatPr baseColWidth="10" defaultColWidth="9.140625" defaultRowHeight="12.75" x14ac:dyDescent="0.2"/>
  <cols>
    <col min="1" max="1" width="3" customWidth="1"/>
    <col min="2" max="2" width="4.140625" customWidth="1"/>
    <col min="3" max="3" width="2.5703125" customWidth="1"/>
    <col min="4" max="4" width="0.140625" style="1" customWidth="1"/>
    <col min="5" max="5" width="3.42578125" customWidth="1"/>
    <col min="6" max="6" width="56.5703125" style="1" bestFit="1" customWidth="1"/>
    <col min="7" max="7" width="15.28515625" bestFit="1" customWidth="1"/>
    <col min="8" max="13" width="15.28515625" customWidth="1"/>
    <col min="14" max="15" width="15.28515625" bestFit="1" customWidth="1"/>
    <col min="16" max="29" width="15.28515625" customWidth="1"/>
    <col min="30" max="30" width="15.28515625" bestFit="1" customWidth="1"/>
    <col min="31" max="31" width="13.42578125" bestFit="1" customWidth="1"/>
    <col min="32" max="32" width="18.42578125" bestFit="1" customWidth="1"/>
    <col min="33" max="33" width="12.7109375" bestFit="1" customWidth="1"/>
    <col min="34" max="34" width="12" bestFit="1" customWidth="1"/>
  </cols>
  <sheetData>
    <row r="2" spans="1:33" ht="22.5" customHeight="1" x14ac:dyDescent="0.25">
      <c r="A2" s="51" t="s">
        <v>54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</row>
    <row r="3" spans="1:33" ht="24.75" customHeight="1" x14ac:dyDescent="0.25">
      <c r="B3" s="51" t="s">
        <v>56</v>
      </c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</row>
    <row r="4" spans="1:33" ht="11.25" customHeight="1" x14ac:dyDescent="0.2"/>
    <row r="5" spans="1:33" x14ac:dyDescent="0.2">
      <c r="G5" s="33"/>
      <c r="H5" s="33"/>
      <c r="I5" s="33"/>
      <c r="J5" s="33"/>
      <c r="K5" s="33"/>
      <c r="L5" s="33"/>
      <c r="M5" s="33"/>
    </row>
    <row r="6" spans="1:33" ht="13.5" thickBot="1" x14ac:dyDescent="0.25"/>
    <row r="7" spans="1:33" ht="15.75" thickBot="1" x14ac:dyDescent="0.3">
      <c r="H7" s="65" t="s">
        <v>37</v>
      </c>
      <c r="I7" s="66"/>
      <c r="J7" s="65" t="s">
        <v>40</v>
      </c>
      <c r="K7" s="67"/>
      <c r="L7" s="65" t="s">
        <v>45</v>
      </c>
      <c r="M7" s="66"/>
      <c r="N7" s="49" t="s">
        <v>46</v>
      </c>
      <c r="O7" s="55"/>
      <c r="P7" s="55" t="s">
        <v>47</v>
      </c>
      <c r="Q7" s="56"/>
      <c r="R7" s="55" t="s">
        <v>48</v>
      </c>
      <c r="S7" s="56"/>
      <c r="T7" s="55" t="s">
        <v>49</v>
      </c>
      <c r="U7" s="56"/>
      <c r="V7" s="55" t="s">
        <v>50</v>
      </c>
      <c r="W7" s="56"/>
      <c r="X7" s="55" t="s">
        <v>51</v>
      </c>
      <c r="Y7" s="56"/>
      <c r="Z7" s="49" t="s">
        <v>52</v>
      </c>
      <c r="AA7" s="50"/>
      <c r="AB7" s="49" t="s">
        <v>53</v>
      </c>
      <c r="AC7" s="50"/>
      <c r="AD7" s="49" t="s">
        <v>55</v>
      </c>
      <c r="AE7" s="55"/>
      <c r="AF7" s="55"/>
      <c r="AG7" s="50"/>
    </row>
    <row r="8" spans="1:33" ht="51.75" customHeight="1" thickBot="1" x14ac:dyDescent="0.25">
      <c r="B8" s="15" t="s">
        <v>0</v>
      </c>
      <c r="C8" s="16" t="s">
        <v>1</v>
      </c>
      <c r="D8" s="16"/>
      <c r="E8" s="16" t="s">
        <v>2</v>
      </c>
      <c r="F8" s="16" t="s">
        <v>3</v>
      </c>
      <c r="G8" s="16" t="s">
        <v>4</v>
      </c>
      <c r="H8" s="16" t="s">
        <v>33</v>
      </c>
      <c r="I8" s="16" t="s">
        <v>34</v>
      </c>
      <c r="J8" s="16" t="s">
        <v>33</v>
      </c>
      <c r="K8" s="17" t="s">
        <v>34</v>
      </c>
      <c r="L8" s="17" t="s">
        <v>33</v>
      </c>
      <c r="M8" s="17" t="s">
        <v>34</v>
      </c>
      <c r="N8" s="17" t="s">
        <v>33</v>
      </c>
      <c r="O8" s="17" t="s">
        <v>34</v>
      </c>
      <c r="P8" s="17" t="s">
        <v>33</v>
      </c>
      <c r="Q8" s="17" t="s">
        <v>34</v>
      </c>
      <c r="R8" s="17" t="s">
        <v>33</v>
      </c>
      <c r="S8" s="17" t="s">
        <v>34</v>
      </c>
      <c r="T8" s="17" t="s">
        <v>33</v>
      </c>
      <c r="U8" s="17" t="s">
        <v>34</v>
      </c>
      <c r="V8" s="17" t="s">
        <v>33</v>
      </c>
      <c r="W8" s="17" t="s">
        <v>34</v>
      </c>
      <c r="X8" s="17" t="s">
        <v>33</v>
      </c>
      <c r="Y8" s="17" t="s">
        <v>34</v>
      </c>
      <c r="Z8" s="17" t="s">
        <v>33</v>
      </c>
      <c r="AA8" s="17" t="s">
        <v>34</v>
      </c>
      <c r="AB8" s="17" t="s">
        <v>33</v>
      </c>
      <c r="AC8" s="17" t="s">
        <v>34</v>
      </c>
      <c r="AD8" s="17" t="s">
        <v>33</v>
      </c>
      <c r="AE8" s="16" t="s">
        <v>43</v>
      </c>
      <c r="AF8" s="17" t="s">
        <v>34</v>
      </c>
      <c r="AG8" s="16" t="s">
        <v>44</v>
      </c>
    </row>
    <row r="9" spans="1:33" ht="34.5" customHeight="1" x14ac:dyDescent="0.2">
      <c r="B9" s="18"/>
      <c r="C9" s="12"/>
      <c r="D9" s="13"/>
      <c r="E9" s="63" t="s">
        <v>41</v>
      </c>
      <c r="F9" s="64"/>
      <c r="G9" s="14">
        <f>+G10+G41</f>
        <v>31221394873</v>
      </c>
      <c r="H9" s="14">
        <v>2056884483.9299998</v>
      </c>
      <c r="I9" s="14">
        <v>1977245674.3499997</v>
      </c>
      <c r="J9" s="14">
        <v>3809256300.96</v>
      </c>
      <c r="K9" s="14">
        <f>+K10+K41</f>
        <v>3639442904.9399996</v>
      </c>
      <c r="L9" s="14">
        <v>5522386456.5</v>
      </c>
      <c r="M9" s="14">
        <v>5307059706.0800009</v>
      </c>
      <c r="N9" s="14">
        <f>+N10+N41</f>
        <v>7830008657.4799995</v>
      </c>
      <c r="O9" s="14">
        <f>+O10+O41</f>
        <v>7605601632.5500002</v>
      </c>
      <c r="P9" s="14">
        <v>9625818082.3900013</v>
      </c>
      <c r="Q9" s="14">
        <v>9481477686.3400002</v>
      </c>
      <c r="R9" s="14">
        <v>13380979526.420002</v>
      </c>
      <c r="S9" s="14">
        <v>13187677212.950003</v>
      </c>
      <c r="T9" s="14">
        <f>+T10+T41</f>
        <v>15549928932.839998</v>
      </c>
      <c r="U9" s="14">
        <f>+U10+U41</f>
        <v>15367608201.819998</v>
      </c>
      <c r="V9" s="14">
        <v>17685472332.91</v>
      </c>
      <c r="W9" s="14">
        <f>+W10+W41</f>
        <v>17524864574.310001</v>
      </c>
      <c r="X9" s="14">
        <v>21051292962.739998</v>
      </c>
      <c r="Y9" s="14">
        <v>20590448696.689999</v>
      </c>
      <c r="Z9" s="14">
        <f>+Z10+Z41</f>
        <v>23769556534.439999</v>
      </c>
      <c r="AA9" s="14">
        <f>+AA10+AA41</f>
        <v>23254749448.259998</v>
      </c>
      <c r="AB9" s="14">
        <v>26594964334.369999</v>
      </c>
      <c r="AC9" s="14">
        <v>26083560065.09</v>
      </c>
      <c r="AD9" s="14">
        <f>+AD10+AD41</f>
        <v>31022993049.590004</v>
      </c>
      <c r="AE9" s="30">
        <f t="shared" ref="AE9:AE18" si="0">+AD9/G9</f>
        <v>0.99364532480957246</v>
      </c>
      <c r="AF9" s="14">
        <f>+AF10+AF41</f>
        <v>30713162099.129997</v>
      </c>
      <c r="AG9" s="28">
        <f t="shared" ref="AG9:AG18" si="1">+AF9/G9</f>
        <v>0.98372165062011629</v>
      </c>
    </row>
    <row r="10" spans="1:33" ht="23.1" customHeight="1" x14ac:dyDescent="0.2">
      <c r="B10" s="19">
        <v>1</v>
      </c>
      <c r="C10" s="9"/>
      <c r="D10" s="60" t="s">
        <v>5</v>
      </c>
      <c r="E10" s="61"/>
      <c r="F10" s="62"/>
      <c r="G10" s="8">
        <f>+G11+G15+G25+G34+G39</f>
        <v>31113297640</v>
      </c>
      <c r="H10" s="8">
        <v>2050349991.4099998</v>
      </c>
      <c r="I10" s="8">
        <v>1970711181.4899998</v>
      </c>
      <c r="J10" s="8">
        <v>3795628206.1300001</v>
      </c>
      <c r="K10" s="8">
        <f>+K11+K15+K25+K34+K39</f>
        <v>3625814810.1099997</v>
      </c>
      <c r="L10" s="8">
        <v>5502555544.1499996</v>
      </c>
      <c r="M10" s="8">
        <v>5287228793.7300005</v>
      </c>
      <c r="N10" s="8">
        <f>+N11+N15+N25+N34+N39</f>
        <v>7803657114.9099998</v>
      </c>
      <c r="O10" s="8">
        <f>+O11+O15+O25+O34+O39</f>
        <v>7579250089.9800005</v>
      </c>
      <c r="P10" s="8">
        <v>9591299488.8700008</v>
      </c>
      <c r="Q10" s="8">
        <v>9446959092.8199997</v>
      </c>
      <c r="R10" s="8">
        <v>13344616187.060001</v>
      </c>
      <c r="S10" s="8">
        <v>13151313873.590002</v>
      </c>
      <c r="T10" s="8">
        <f>+T11+T15+T25+T34+T39</f>
        <v>15494756693.999998</v>
      </c>
      <c r="U10" s="8">
        <f>+U11+U15+U25+U34+U39</f>
        <v>15312435962.979998</v>
      </c>
      <c r="V10" s="8">
        <v>17622756710.549999</v>
      </c>
      <c r="W10" s="8">
        <f>+W11+W15+W25+W34+W39</f>
        <v>17462148951.950001</v>
      </c>
      <c r="X10" s="8">
        <v>20977727212.829998</v>
      </c>
      <c r="Y10" s="8">
        <v>20516882946.779999</v>
      </c>
      <c r="Z10" s="8">
        <f>+Z11+Z15+Z25+Z34+Z39</f>
        <v>23686447509.079998</v>
      </c>
      <c r="AA10" s="8">
        <f>+AA11+AA15+AA25+AA34+AA39</f>
        <v>23171640422.899998</v>
      </c>
      <c r="AB10" s="8">
        <v>26501999321.599998</v>
      </c>
      <c r="AC10" s="8">
        <v>25990595052.32</v>
      </c>
      <c r="AD10" s="8">
        <f>+AD11+AD15+AD25+AD34+AD39</f>
        <v>30915309096.860004</v>
      </c>
      <c r="AE10" s="29">
        <f t="shared" si="0"/>
        <v>0.99363652977479777</v>
      </c>
      <c r="AF10" s="8">
        <f>+AF11+AF15+AF25+AF34+AF39</f>
        <v>30605478146.399998</v>
      </c>
      <c r="AG10" s="29">
        <f t="shared" si="1"/>
        <v>0.98367837766745958</v>
      </c>
    </row>
    <row r="11" spans="1:33" ht="23.1" customHeight="1" x14ac:dyDescent="0.2">
      <c r="B11" s="20"/>
      <c r="C11" s="11">
        <v>1</v>
      </c>
      <c r="D11" s="57" t="s">
        <v>6</v>
      </c>
      <c r="E11" s="58"/>
      <c r="F11" s="59"/>
      <c r="G11" s="10">
        <f>SUM(G12:G14)</f>
        <v>29712916557</v>
      </c>
      <c r="H11" s="10">
        <v>1954758168.54</v>
      </c>
      <c r="I11" s="10">
        <v>1954758168.54</v>
      </c>
      <c r="J11" s="10">
        <v>3549040760.29</v>
      </c>
      <c r="K11" s="10">
        <f>SUM(K12:K14)</f>
        <v>3549040760.29</v>
      </c>
      <c r="L11" s="10">
        <v>5164220534.54</v>
      </c>
      <c r="M11" s="10">
        <v>5164220534.54</v>
      </c>
      <c r="N11" s="10">
        <f>SUM(N12:N14)</f>
        <v>7427151852.46</v>
      </c>
      <c r="O11" s="10">
        <f>SUM(O12:O14)</f>
        <v>7427151852.46</v>
      </c>
      <c r="P11" s="10">
        <v>9190034308.1100006</v>
      </c>
      <c r="Q11" s="10">
        <v>9190034308.1100006</v>
      </c>
      <c r="R11" s="10">
        <v>12825751041.330002</v>
      </c>
      <c r="S11" s="10">
        <v>12825751041.330002</v>
      </c>
      <c r="T11" s="10">
        <f>SUM(T12:T14)</f>
        <v>14952641397.799999</v>
      </c>
      <c r="U11" s="10">
        <f>SUM(U12:U14)</f>
        <v>14952641397.799999</v>
      </c>
      <c r="V11" s="10">
        <v>17054099323.969999</v>
      </c>
      <c r="W11" s="10">
        <f>SUM(W12:W14)</f>
        <v>17054099323.969999</v>
      </c>
      <c r="X11" s="10">
        <v>20068952811.559998</v>
      </c>
      <c r="Y11" s="10">
        <v>20068952811.559998</v>
      </c>
      <c r="Z11" s="10">
        <f>SUM(Z12:Z14)</f>
        <v>22689730614.959999</v>
      </c>
      <c r="AA11" s="10">
        <f>SUM(AA12:AA14)</f>
        <v>22689730614.959999</v>
      </c>
      <c r="AB11" s="10">
        <v>25444367345.669998</v>
      </c>
      <c r="AC11" s="10">
        <v>25444367345.429996</v>
      </c>
      <c r="AD11" s="10">
        <f>SUM(AD12:AD14)</f>
        <v>29595054397.650002</v>
      </c>
      <c r="AE11" s="30">
        <f t="shared" si="0"/>
        <v>0.99603330224672171</v>
      </c>
      <c r="AF11" s="10">
        <f>SUM(AF12:AF14)</f>
        <v>29595054397.41</v>
      </c>
      <c r="AG11" s="30">
        <f t="shared" si="1"/>
        <v>0.99603330223864428</v>
      </c>
    </row>
    <row r="12" spans="1:33" ht="20.100000000000001" customHeight="1" x14ac:dyDescent="0.2">
      <c r="B12" s="21">
        <v>1</v>
      </c>
      <c r="C12" s="6">
        <v>1</v>
      </c>
      <c r="D12" s="4"/>
      <c r="E12" s="2">
        <v>1</v>
      </c>
      <c r="F12" s="7" t="s">
        <v>7</v>
      </c>
      <c r="G12" s="5">
        <v>29444136446</v>
      </c>
      <c r="H12" s="5">
        <v>1940230063.99</v>
      </c>
      <c r="I12" s="5">
        <v>1940230063.99</v>
      </c>
      <c r="J12" s="5">
        <v>3521995057.4699998</v>
      </c>
      <c r="K12" s="5">
        <v>3521995057.4699998</v>
      </c>
      <c r="L12" s="5">
        <v>5123167312.7299995</v>
      </c>
      <c r="M12" s="5">
        <v>5123167312.7299995</v>
      </c>
      <c r="N12" s="5">
        <v>7365911557.25</v>
      </c>
      <c r="O12" s="5">
        <v>7365911557.25</v>
      </c>
      <c r="P12" s="5">
        <v>9110638954.7000008</v>
      </c>
      <c r="Q12" s="5">
        <v>9110638954.7000008</v>
      </c>
      <c r="R12" s="5">
        <v>12717019642.02</v>
      </c>
      <c r="S12" s="5">
        <v>12717019642.02</v>
      </c>
      <c r="T12" s="5">
        <v>14823358002.51</v>
      </c>
      <c r="U12" s="5">
        <v>14823358002.51</v>
      </c>
      <c r="V12" s="5">
        <v>16907463292.67</v>
      </c>
      <c r="W12" s="5">
        <v>16907463292.67</v>
      </c>
      <c r="X12" s="5">
        <v>19898335937.32</v>
      </c>
      <c r="Y12" s="5">
        <v>19898335937.32</v>
      </c>
      <c r="Z12" s="5">
        <v>22499227330.099998</v>
      </c>
      <c r="AA12" s="5">
        <v>22499227330.099998</v>
      </c>
      <c r="AB12" s="5">
        <v>25232742739.439999</v>
      </c>
      <c r="AC12" s="5">
        <v>25232742739.439999</v>
      </c>
      <c r="AD12" s="5">
        <v>29354801296.759998</v>
      </c>
      <c r="AE12" s="31">
        <f t="shared" si="0"/>
        <v>0.99696594432634011</v>
      </c>
      <c r="AF12" s="5">
        <v>29354801296.759998</v>
      </c>
      <c r="AG12" s="31">
        <f t="shared" si="1"/>
        <v>0.99696594432634011</v>
      </c>
    </row>
    <row r="13" spans="1:33" ht="20.100000000000001" customHeight="1" x14ac:dyDescent="0.2">
      <c r="B13" s="21"/>
      <c r="C13" s="6"/>
      <c r="D13" s="3"/>
      <c r="E13" s="2">
        <v>3</v>
      </c>
      <c r="F13" s="7" t="s">
        <v>8</v>
      </c>
      <c r="G13" s="5">
        <v>40462982</v>
      </c>
      <c r="H13" s="5">
        <v>1156502.69</v>
      </c>
      <c r="I13" s="5">
        <v>1156502.69</v>
      </c>
      <c r="J13" s="5">
        <v>2558749.56</v>
      </c>
      <c r="K13" s="5">
        <v>2558749.56</v>
      </c>
      <c r="L13" s="5">
        <v>4090150.42</v>
      </c>
      <c r="M13" s="5">
        <v>4090150.42</v>
      </c>
      <c r="N13" s="5">
        <v>6106720.4100000001</v>
      </c>
      <c r="O13" s="5">
        <v>6106720.4100000001</v>
      </c>
      <c r="P13" s="5">
        <v>7972455.8300000001</v>
      </c>
      <c r="Q13" s="5">
        <v>7972455.8300000001</v>
      </c>
      <c r="R13" s="5">
        <v>9718313.2899999991</v>
      </c>
      <c r="S13" s="5">
        <v>9718313.2899999991</v>
      </c>
      <c r="T13" s="5">
        <v>11599809.73</v>
      </c>
      <c r="U13" s="5">
        <v>11599809.73</v>
      </c>
      <c r="V13" s="5">
        <v>12852278.810000001</v>
      </c>
      <c r="W13" s="5">
        <v>12852278.810000001</v>
      </c>
      <c r="X13" s="5">
        <v>14598630.6</v>
      </c>
      <c r="Y13" s="5">
        <v>14598630.6</v>
      </c>
      <c r="Z13" s="5">
        <v>17111142.780000001</v>
      </c>
      <c r="AA13" s="5">
        <v>17111142.780000001</v>
      </c>
      <c r="AB13" s="5">
        <v>19405137.010000002</v>
      </c>
      <c r="AC13" s="5">
        <v>19405137.010000002</v>
      </c>
      <c r="AD13" s="5">
        <v>22697747.239999998</v>
      </c>
      <c r="AE13" s="31">
        <f t="shared" si="0"/>
        <v>0.56095092645420941</v>
      </c>
      <c r="AF13" s="5">
        <v>22697747.239999998</v>
      </c>
      <c r="AG13" s="31">
        <f t="shared" si="1"/>
        <v>0.56095092645420941</v>
      </c>
    </row>
    <row r="14" spans="1:33" ht="20.100000000000001" customHeight="1" x14ac:dyDescent="0.2">
      <c r="B14" s="21"/>
      <c r="C14" s="6"/>
      <c r="D14" s="3"/>
      <c r="E14" s="2">
        <v>5</v>
      </c>
      <c r="F14" s="7" t="s">
        <v>9</v>
      </c>
      <c r="G14" s="5">
        <v>228317129</v>
      </c>
      <c r="H14" s="5">
        <v>13371601.859999999</v>
      </c>
      <c r="I14" s="5">
        <v>13371601.859999999</v>
      </c>
      <c r="J14" s="5">
        <v>24486953.260000002</v>
      </c>
      <c r="K14" s="5">
        <v>24486953.260000002</v>
      </c>
      <c r="L14" s="5">
        <v>36963071.390000001</v>
      </c>
      <c r="M14" s="5">
        <v>36963071.390000001</v>
      </c>
      <c r="N14" s="5">
        <v>55133574.799999997</v>
      </c>
      <c r="O14" s="5">
        <v>55133574.799999997</v>
      </c>
      <c r="P14" s="5">
        <v>71422897.579999998</v>
      </c>
      <c r="Q14" s="5">
        <v>71422897.579999998</v>
      </c>
      <c r="R14" s="5">
        <v>99013086.019999996</v>
      </c>
      <c r="S14" s="5">
        <v>99013086.019999996</v>
      </c>
      <c r="T14" s="5">
        <v>117683585.56</v>
      </c>
      <c r="U14" s="5">
        <v>117683585.56</v>
      </c>
      <c r="V14" s="5">
        <v>133783752.48999999</v>
      </c>
      <c r="W14" s="5">
        <v>133783752.48999999</v>
      </c>
      <c r="X14" s="5">
        <v>156018243.63999999</v>
      </c>
      <c r="Y14" s="5">
        <v>156018243.63999999</v>
      </c>
      <c r="Z14" s="5">
        <v>173392142.08000001</v>
      </c>
      <c r="AA14" s="5">
        <v>173392142.08000001</v>
      </c>
      <c r="AB14" s="5">
        <v>192219469.22</v>
      </c>
      <c r="AC14" s="5">
        <v>192219468.97999999</v>
      </c>
      <c r="AD14" s="5">
        <v>217555353.65000001</v>
      </c>
      <c r="AE14" s="31">
        <f t="shared" si="0"/>
        <v>0.95286479206735297</v>
      </c>
      <c r="AF14" s="5">
        <v>217555353.41</v>
      </c>
      <c r="AG14" s="31">
        <f t="shared" si="1"/>
        <v>0.95286479101618349</v>
      </c>
    </row>
    <row r="15" spans="1:33" ht="23.1" customHeight="1" x14ac:dyDescent="0.2">
      <c r="B15" s="20"/>
      <c r="C15" s="11">
        <v>2</v>
      </c>
      <c r="D15" s="57" t="s">
        <v>10</v>
      </c>
      <c r="E15" s="58"/>
      <c r="F15" s="59"/>
      <c r="G15" s="10">
        <f>SUM(G16:G24)</f>
        <v>87846464</v>
      </c>
      <c r="H15" s="10">
        <v>11922258.02</v>
      </c>
      <c r="I15" s="10">
        <v>3986105.52</v>
      </c>
      <c r="J15" s="10">
        <v>13566168.109999999</v>
      </c>
      <c r="K15" s="10">
        <f>SUM(K16:K24)</f>
        <v>7091727.4100000001</v>
      </c>
      <c r="L15" s="10">
        <v>15219322.16</v>
      </c>
      <c r="M15" s="10">
        <v>9597147.2100000009</v>
      </c>
      <c r="N15" s="10">
        <f>SUM(N16:N24)</f>
        <v>21182776.150000002</v>
      </c>
      <c r="O15" s="10">
        <f>SUM(O16:O24)</f>
        <v>11698174.699999999</v>
      </c>
      <c r="P15" s="10">
        <v>26688149.77</v>
      </c>
      <c r="Q15" s="10">
        <v>14266994.57</v>
      </c>
      <c r="R15" s="10">
        <v>29543322.16</v>
      </c>
      <c r="S15" s="10">
        <v>20316876.16</v>
      </c>
      <c r="T15" s="10">
        <f>SUM(T16:T24)</f>
        <v>33779747.970000006</v>
      </c>
      <c r="U15" s="10">
        <f>SUM(U16:U24)</f>
        <v>26092778.970000003</v>
      </c>
      <c r="V15" s="10">
        <v>35645940.290000007</v>
      </c>
      <c r="W15" s="10">
        <f>SUM(W16:W24)</f>
        <v>31399610.290000003</v>
      </c>
      <c r="X15" s="10">
        <v>46876800.649999999</v>
      </c>
      <c r="Y15" s="10">
        <v>34120341.560000002</v>
      </c>
      <c r="Z15" s="10">
        <f>SUM(Z16:Z24)</f>
        <v>64022649.030000001</v>
      </c>
      <c r="AA15" s="10">
        <f>SUM(AA16:AA24)</f>
        <v>36296688.210000001</v>
      </c>
      <c r="AB15" s="10">
        <v>70648030.650000006</v>
      </c>
      <c r="AC15" s="10">
        <v>47564821.630000003</v>
      </c>
      <c r="AD15" s="10">
        <f>SUM(AD16:AD24)</f>
        <v>78556672.25</v>
      </c>
      <c r="AE15" s="30">
        <f t="shared" si="0"/>
        <v>0.89424967919027454</v>
      </c>
      <c r="AF15" s="10">
        <f>SUM(AF16:AF24)</f>
        <v>59871645.260000005</v>
      </c>
      <c r="AG15" s="30">
        <f t="shared" si="1"/>
        <v>0.68154872187001181</v>
      </c>
    </row>
    <row r="16" spans="1:33" ht="20.100000000000001" customHeight="1" x14ac:dyDescent="0.2">
      <c r="B16" s="21"/>
      <c r="C16" s="6"/>
      <c r="D16" s="3"/>
      <c r="E16" s="2">
        <v>1</v>
      </c>
      <c r="F16" s="7" t="s">
        <v>11</v>
      </c>
      <c r="G16" s="5">
        <v>2765663</v>
      </c>
      <c r="H16" s="5">
        <v>4167818.93</v>
      </c>
      <c r="I16" s="5">
        <v>150446.43</v>
      </c>
      <c r="J16" s="5">
        <v>4318198.93</v>
      </c>
      <c r="K16" s="5">
        <v>342514.43</v>
      </c>
      <c r="L16" s="5">
        <v>4503274.37</v>
      </c>
      <c r="M16" s="5">
        <v>610772.87</v>
      </c>
      <c r="N16" s="5">
        <v>4645092.49</v>
      </c>
      <c r="O16" s="5">
        <v>838765.49</v>
      </c>
      <c r="P16" s="5">
        <v>4773271.24</v>
      </c>
      <c r="Q16" s="5">
        <v>1024844.24</v>
      </c>
      <c r="R16" s="5">
        <v>4925099.07</v>
      </c>
      <c r="S16" s="5">
        <v>1231484.07</v>
      </c>
      <c r="T16" s="5">
        <v>5019049.0599999996</v>
      </c>
      <c r="U16" s="5">
        <v>1325434.06</v>
      </c>
      <c r="V16" s="5">
        <v>5651898.04</v>
      </c>
      <c r="W16" s="5">
        <v>1610030.04</v>
      </c>
      <c r="X16" s="5">
        <v>5821709.0199999996</v>
      </c>
      <c r="Y16" s="5">
        <v>1867559.52</v>
      </c>
      <c r="Z16" s="5">
        <v>6045413.9900000002</v>
      </c>
      <c r="AA16" s="5">
        <v>2197607.4900000002</v>
      </c>
      <c r="AB16" s="5">
        <v>6267413.0899999999</v>
      </c>
      <c r="AC16" s="5">
        <v>2535503.09</v>
      </c>
      <c r="AD16" s="5">
        <v>6764762.29</v>
      </c>
      <c r="AE16" s="31">
        <f t="shared" si="0"/>
        <v>2.4459821352059161</v>
      </c>
      <c r="AF16" s="5">
        <v>3189315.31</v>
      </c>
      <c r="AG16" s="31">
        <f t="shared" si="1"/>
        <v>1.1531829112946879</v>
      </c>
    </row>
    <row r="17" spans="2:33" ht="20.100000000000001" customHeight="1" x14ac:dyDescent="0.2">
      <c r="B17" s="21"/>
      <c r="C17" s="6"/>
      <c r="D17" s="3"/>
      <c r="E17" s="2">
        <v>2</v>
      </c>
      <c r="F17" s="7" t="s">
        <v>12</v>
      </c>
      <c r="G17" s="5">
        <v>2000000</v>
      </c>
      <c r="H17" s="5">
        <v>1395446</v>
      </c>
      <c r="I17" s="5">
        <v>452124</v>
      </c>
      <c r="J17" s="5">
        <v>1455538.14</v>
      </c>
      <c r="K17" s="5">
        <v>1203977.1399999999</v>
      </c>
      <c r="L17" s="5">
        <v>1598022.39</v>
      </c>
      <c r="M17" s="5">
        <v>1346461.39</v>
      </c>
      <c r="N17" s="5">
        <v>1682684.9</v>
      </c>
      <c r="O17" s="5">
        <v>1431123.9</v>
      </c>
      <c r="P17" s="5">
        <v>1761398.89</v>
      </c>
      <c r="Q17" s="5">
        <v>1509837.89</v>
      </c>
      <c r="R17" s="5">
        <v>1856340.74</v>
      </c>
      <c r="S17" s="5">
        <v>1856340.74</v>
      </c>
      <c r="T17" s="5">
        <v>2057237.79</v>
      </c>
      <c r="U17" s="5">
        <v>2057237.79</v>
      </c>
      <c r="V17" s="5">
        <v>2072667.79</v>
      </c>
      <c r="W17" s="5">
        <v>2072667.79</v>
      </c>
      <c r="X17" s="5">
        <v>2120027.79</v>
      </c>
      <c r="Y17" s="5">
        <v>2120027.79</v>
      </c>
      <c r="Z17" s="5">
        <v>2143073.79</v>
      </c>
      <c r="AA17" s="5">
        <v>2143073.79</v>
      </c>
      <c r="AB17" s="5">
        <v>2145047.94</v>
      </c>
      <c r="AC17" s="5">
        <v>2145047.94</v>
      </c>
      <c r="AD17" s="5">
        <v>6068812.3600000003</v>
      </c>
      <c r="AE17" s="31">
        <f t="shared" si="0"/>
        <v>3.03440618</v>
      </c>
      <c r="AF17" s="5">
        <v>2247437.94</v>
      </c>
      <c r="AG17" s="31">
        <f t="shared" si="1"/>
        <v>1.1237189699999999</v>
      </c>
    </row>
    <row r="18" spans="2:33" ht="20.100000000000001" customHeight="1" x14ac:dyDescent="0.2">
      <c r="B18" s="21"/>
      <c r="C18" s="6"/>
      <c r="D18" s="3"/>
      <c r="E18" s="2">
        <v>3</v>
      </c>
      <c r="F18" s="7" t="s">
        <v>13</v>
      </c>
      <c r="G18" s="5">
        <v>14927801</v>
      </c>
      <c r="H18" s="5">
        <v>0</v>
      </c>
      <c r="I18" s="5">
        <v>0</v>
      </c>
      <c r="J18" s="5">
        <v>14100</v>
      </c>
      <c r="K18" s="5">
        <v>14100</v>
      </c>
      <c r="L18" s="5">
        <v>29362.17</v>
      </c>
      <c r="M18" s="5">
        <v>29362.17</v>
      </c>
      <c r="N18" s="5">
        <v>39962.120000000003</v>
      </c>
      <c r="O18" s="5">
        <v>39962.120000000003</v>
      </c>
      <c r="P18" s="5">
        <v>52762.12</v>
      </c>
      <c r="Q18" s="5">
        <v>52762.12</v>
      </c>
      <c r="R18" s="5">
        <v>73875.14</v>
      </c>
      <c r="S18" s="5">
        <v>73875.14</v>
      </c>
      <c r="T18" s="5">
        <v>144991.74</v>
      </c>
      <c r="U18" s="5">
        <v>144991.74</v>
      </c>
      <c r="V18" s="5">
        <v>173261.74000000002</v>
      </c>
      <c r="W18" s="5">
        <v>173261.74000000002</v>
      </c>
      <c r="X18" s="5">
        <v>202505.74</v>
      </c>
      <c r="Y18" s="5">
        <v>202505.74</v>
      </c>
      <c r="Z18" s="5">
        <v>272750.74</v>
      </c>
      <c r="AA18" s="5">
        <v>216565.74</v>
      </c>
      <c r="AB18" s="5">
        <v>300146.74</v>
      </c>
      <c r="AC18" s="5">
        <v>243961.74</v>
      </c>
      <c r="AD18" s="5">
        <v>330494.74</v>
      </c>
      <c r="AE18" s="31">
        <f t="shared" si="0"/>
        <v>2.2139546206437238E-2</v>
      </c>
      <c r="AF18" s="5">
        <v>330494.74</v>
      </c>
      <c r="AG18" s="31">
        <f t="shared" si="1"/>
        <v>2.2139546206437238E-2</v>
      </c>
    </row>
    <row r="19" spans="2:33" ht="20.100000000000001" customHeight="1" x14ac:dyDescent="0.2">
      <c r="B19" s="21"/>
      <c r="C19" s="6"/>
      <c r="D19" s="3"/>
      <c r="E19" s="2">
        <v>4</v>
      </c>
      <c r="F19" s="7" t="s">
        <v>36</v>
      </c>
      <c r="G19" s="5">
        <v>0</v>
      </c>
      <c r="H19" s="5"/>
      <c r="I19" s="5"/>
      <c r="J19" s="5">
        <v>0</v>
      </c>
      <c r="K19" s="5">
        <v>0</v>
      </c>
      <c r="L19" s="5">
        <v>9460</v>
      </c>
      <c r="M19" s="5">
        <v>0</v>
      </c>
      <c r="N19" s="5">
        <v>9460</v>
      </c>
      <c r="O19" s="5">
        <v>9460</v>
      </c>
      <c r="P19" s="5">
        <v>9460</v>
      </c>
      <c r="Q19" s="5">
        <v>9460</v>
      </c>
      <c r="R19" s="5">
        <v>9460</v>
      </c>
      <c r="S19" s="5">
        <v>9460</v>
      </c>
      <c r="T19" s="5">
        <v>9460</v>
      </c>
      <c r="U19" s="5">
        <v>9460</v>
      </c>
      <c r="V19" s="5">
        <v>9460</v>
      </c>
      <c r="W19" s="5">
        <v>9460</v>
      </c>
      <c r="X19" s="5">
        <v>9460</v>
      </c>
      <c r="Y19" s="5">
        <v>9460</v>
      </c>
      <c r="Z19" s="5">
        <v>9460</v>
      </c>
      <c r="AA19" s="5">
        <v>9460</v>
      </c>
      <c r="AB19" s="5">
        <v>9460</v>
      </c>
      <c r="AC19" s="5">
        <v>9460</v>
      </c>
      <c r="AD19" s="5">
        <v>9460</v>
      </c>
      <c r="AE19" s="31" t="s">
        <v>42</v>
      </c>
      <c r="AF19" s="5">
        <v>9460</v>
      </c>
      <c r="AG19" s="31" t="s">
        <v>42</v>
      </c>
    </row>
    <row r="20" spans="2:33" ht="20.100000000000001" customHeight="1" x14ac:dyDescent="0.2">
      <c r="B20" s="21"/>
      <c r="C20" s="6"/>
      <c r="D20" s="3"/>
      <c r="E20" s="2">
        <v>5</v>
      </c>
      <c r="F20" s="7" t="s">
        <v>14</v>
      </c>
      <c r="G20" s="5">
        <v>2700000</v>
      </c>
      <c r="H20" s="5">
        <v>2005.5</v>
      </c>
      <c r="I20" s="5">
        <v>2005.5</v>
      </c>
      <c r="J20" s="5">
        <v>397346.95</v>
      </c>
      <c r="K20" s="5">
        <v>397346.95</v>
      </c>
      <c r="L20" s="5">
        <v>559395.4</v>
      </c>
      <c r="M20" s="5">
        <v>466940.4</v>
      </c>
      <c r="N20" s="5">
        <v>983915.4</v>
      </c>
      <c r="O20" s="5">
        <v>979215.4</v>
      </c>
      <c r="P20" s="5">
        <v>1466158.75</v>
      </c>
      <c r="Q20" s="5">
        <v>1466158.75</v>
      </c>
      <c r="R20" s="5">
        <v>1826922.33</v>
      </c>
      <c r="S20" s="5">
        <v>1826922.33</v>
      </c>
      <c r="T20" s="5">
        <v>2488546.3899999997</v>
      </c>
      <c r="U20" s="5">
        <v>2488546.3899999997</v>
      </c>
      <c r="V20" s="5">
        <v>2534039.9700000002</v>
      </c>
      <c r="W20" s="5">
        <v>2534039.9700000002</v>
      </c>
      <c r="X20" s="5">
        <v>3171627.31</v>
      </c>
      <c r="Y20" s="5">
        <v>3171627.31</v>
      </c>
      <c r="Z20" s="5">
        <v>3332482.38</v>
      </c>
      <c r="AA20" s="5">
        <v>3197732.38</v>
      </c>
      <c r="AB20" s="5">
        <v>3852385.55</v>
      </c>
      <c r="AC20" s="5">
        <v>3717635.55</v>
      </c>
      <c r="AD20" s="5">
        <v>4614701.62</v>
      </c>
      <c r="AE20" s="31">
        <f>+AD20/G20</f>
        <v>1.7091487481481482</v>
      </c>
      <c r="AF20" s="5">
        <v>4614701.62</v>
      </c>
      <c r="AG20" s="31">
        <f>+AF20/G20</f>
        <v>1.7091487481481482</v>
      </c>
    </row>
    <row r="21" spans="2:33" ht="20.100000000000001" customHeight="1" x14ac:dyDescent="0.2">
      <c r="B21" s="21"/>
      <c r="C21" s="6"/>
      <c r="D21" s="3"/>
      <c r="E21" s="2">
        <v>6</v>
      </c>
      <c r="F21" s="7" t="s">
        <v>15</v>
      </c>
      <c r="G21" s="5">
        <v>0</v>
      </c>
      <c r="H21" s="5">
        <v>147521.48000000001</v>
      </c>
      <c r="I21" s="5">
        <v>147521.48000000001</v>
      </c>
      <c r="J21" s="5">
        <v>165986.73000000001</v>
      </c>
      <c r="K21" s="5">
        <v>165986.73000000001</v>
      </c>
      <c r="L21" s="5">
        <v>250696.12</v>
      </c>
      <c r="M21" s="5">
        <v>250696.12</v>
      </c>
      <c r="N21" s="5">
        <v>279678.53999999998</v>
      </c>
      <c r="O21" s="5">
        <v>279678.53999999998</v>
      </c>
      <c r="P21" s="5">
        <v>390067.54000000004</v>
      </c>
      <c r="Q21" s="5">
        <v>390067.54000000004</v>
      </c>
      <c r="R21" s="5">
        <v>426848.34</v>
      </c>
      <c r="S21" s="5">
        <v>426848.34</v>
      </c>
      <c r="T21" s="5">
        <v>429716.98</v>
      </c>
      <c r="U21" s="5">
        <v>429716.98</v>
      </c>
      <c r="V21" s="5">
        <v>524692.98</v>
      </c>
      <c r="W21" s="5">
        <v>524692.98</v>
      </c>
      <c r="X21" s="5">
        <v>563257.98</v>
      </c>
      <c r="Y21" s="5">
        <v>563257.98</v>
      </c>
      <c r="Z21" s="5">
        <v>1955336.98</v>
      </c>
      <c r="AA21" s="5">
        <v>737836.98</v>
      </c>
      <c r="AB21" s="5">
        <v>2004267.58</v>
      </c>
      <c r="AC21" s="5">
        <v>786767.58</v>
      </c>
      <c r="AD21" s="5">
        <v>2059040.5</v>
      </c>
      <c r="AE21" s="31" t="s">
        <v>42</v>
      </c>
      <c r="AF21" s="5">
        <v>2059040.5</v>
      </c>
      <c r="AG21" s="31" t="s">
        <v>42</v>
      </c>
    </row>
    <row r="22" spans="2:33" ht="20.100000000000001" customHeight="1" x14ac:dyDescent="0.2">
      <c r="B22" s="21"/>
      <c r="C22" s="6"/>
      <c r="D22" s="3"/>
      <c r="E22" s="2">
        <v>7</v>
      </c>
      <c r="F22" s="7" t="s">
        <v>16</v>
      </c>
      <c r="G22" s="5">
        <v>1000000</v>
      </c>
      <c r="H22" s="5">
        <v>53430.619999999995</v>
      </c>
      <c r="I22" s="5">
        <v>53430.619999999995</v>
      </c>
      <c r="J22" s="5">
        <v>106110.2</v>
      </c>
      <c r="K22" s="5">
        <v>106110.2</v>
      </c>
      <c r="L22" s="5">
        <v>295888.08</v>
      </c>
      <c r="M22" s="5">
        <v>137242.07999999999</v>
      </c>
      <c r="N22" s="5">
        <v>479283.01</v>
      </c>
      <c r="O22" s="5">
        <v>467883.01</v>
      </c>
      <c r="P22" s="5">
        <v>586364.81999999995</v>
      </c>
      <c r="Q22" s="5">
        <v>586364.81999999995</v>
      </c>
      <c r="R22" s="5">
        <v>598789.81999999995</v>
      </c>
      <c r="S22" s="5">
        <v>598789.81999999995</v>
      </c>
      <c r="T22" s="5">
        <v>616811.56000000006</v>
      </c>
      <c r="U22" s="5">
        <v>616811.56000000006</v>
      </c>
      <c r="V22" s="5">
        <v>648823.56000000006</v>
      </c>
      <c r="W22" s="5">
        <v>648823.56000000006</v>
      </c>
      <c r="X22" s="5">
        <v>819514.56</v>
      </c>
      <c r="Y22" s="5">
        <v>819514.56</v>
      </c>
      <c r="Z22" s="5">
        <v>2240648.73</v>
      </c>
      <c r="AA22" s="5">
        <v>908138.73</v>
      </c>
      <c r="AB22" s="5">
        <v>2400436.3199999998</v>
      </c>
      <c r="AC22" s="5">
        <v>1414636.32</v>
      </c>
      <c r="AD22" s="5">
        <v>2470528.1800000002</v>
      </c>
      <c r="AE22" s="31">
        <f>+AD22/G22</f>
        <v>2.4705281800000001</v>
      </c>
      <c r="AF22" s="5">
        <v>2470528.1800000002</v>
      </c>
      <c r="AG22" s="31">
        <f>+AF22/G22</f>
        <v>2.4705281800000001</v>
      </c>
    </row>
    <row r="23" spans="2:33" ht="20.100000000000001" customHeight="1" x14ac:dyDescent="0.2">
      <c r="B23" s="21"/>
      <c r="C23" s="6"/>
      <c r="D23" s="3"/>
      <c r="E23" s="2">
        <v>8</v>
      </c>
      <c r="F23" s="7" t="s">
        <v>38</v>
      </c>
      <c r="G23" s="5">
        <v>0</v>
      </c>
      <c r="H23" s="5"/>
      <c r="I23" s="5"/>
      <c r="J23" s="5">
        <v>64003.82</v>
      </c>
      <c r="K23" s="5">
        <v>64003.82</v>
      </c>
      <c r="L23" s="5">
        <v>64293.82</v>
      </c>
      <c r="M23" s="5">
        <v>64293.82</v>
      </c>
      <c r="N23" s="5">
        <v>64293.82</v>
      </c>
      <c r="O23" s="5">
        <v>64293.82</v>
      </c>
      <c r="P23" s="5">
        <v>65051.82</v>
      </c>
      <c r="Q23" s="5">
        <v>65051.82</v>
      </c>
      <c r="R23" s="5">
        <v>65051.82</v>
      </c>
      <c r="S23" s="5">
        <v>65051.82</v>
      </c>
      <c r="T23" s="5">
        <v>65991.820000000007</v>
      </c>
      <c r="U23" s="5">
        <v>65991.820000000007</v>
      </c>
      <c r="V23" s="5">
        <v>139235.04999999999</v>
      </c>
      <c r="W23" s="5">
        <v>139235.04999999999</v>
      </c>
      <c r="X23" s="5">
        <v>139235.04999999999</v>
      </c>
      <c r="Y23" s="5">
        <v>139235.04999999999</v>
      </c>
      <c r="Z23" s="5">
        <v>143555.04999999999</v>
      </c>
      <c r="AA23" s="5">
        <v>143555.04999999999</v>
      </c>
      <c r="AB23" s="5">
        <v>143555.04999999999</v>
      </c>
      <c r="AC23" s="5">
        <v>143555.04999999999</v>
      </c>
      <c r="AD23" s="5">
        <v>143555.04999999999</v>
      </c>
      <c r="AE23" s="31" t="s">
        <v>42</v>
      </c>
      <c r="AF23" s="5">
        <v>143555.04999999999</v>
      </c>
      <c r="AG23" s="31" t="s">
        <v>42</v>
      </c>
    </row>
    <row r="24" spans="2:33" ht="20.100000000000001" customHeight="1" x14ac:dyDescent="0.2">
      <c r="B24" s="21"/>
      <c r="C24" s="6"/>
      <c r="D24" s="3"/>
      <c r="E24" s="2">
        <v>9</v>
      </c>
      <c r="F24" s="7" t="s">
        <v>17</v>
      </c>
      <c r="G24" s="5">
        <v>64453000</v>
      </c>
      <c r="H24" s="5">
        <v>6156035.4899999993</v>
      </c>
      <c r="I24" s="5">
        <v>3180577.49</v>
      </c>
      <c r="J24" s="5">
        <v>7044883.3399999999</v>
      </c>
      <c r="K24" s="5">
        <v>4797688.1399999997</v>
      </c>
      <c r="L24" s="5">
        <v>7908929.8099999996</v>
      </c>
      <c r="M24" s="5">
        <v>6691378.3600000003</v>
      </c>
      <c r="N24" s="5">
        <v>12998405.870000001</v>
      </c>
      <c r="O24" s="5">
        <v>7587792.4199999999</v>
      </c>
      <c r="P24" s="5">
        <v>17583614.59</v>
      </c>
      <c r="Q24" s="5">
        <v>9162447.3900000006</v>
      </c>
      <c r="R24" s="5">
        <v>19760934.899999999</v>
      </c>
      <c r="S24" s="5">
        <v>14228103.9</v>
      </c>
      <c r="T24" s="5">
        <v>22947942.630000003</v>
      </c>
      <c r="U24" s="5">
        <v>18954588.630000003</v>
      </c>
      <c r="V24" s="5">
        <v>23891861.16</v>
      </c>
      <c r="W24" s="5">
        <v>23687399.16</v>
      </c>
      <c r="X24" s="5">
        <v>34029463.199999996</v>
      </c>
      <c r="Y24" s="5">
        <v>25227153.609999999</v>
      </c>
      <c r="Z24" s="5">
        <v>47879927.369999997</v>
      </c>
      <c r="AA24" s="5">
        <v>26742718.050000001</v>
      </c>
      <c r="AB24" s="5">
        <v>53525318.380000003</v>
      </c>
      <c r="AC24" s="5">
        <v>36568254.359999999</v>
      </c>
      <c r="AD24" s="5">
        <v>56095317.509999998</v>
      </c>
      <c r="AE24" s="31">
        <f t="shared" ref="AE24:AE46" si="2">+AD24/G24</f>
        <v>0.87032903836904407</v>
      </c>
      <c r="AF24" s="5">
        <v>44807111.920000002</v>
      </c>
      <c r="AG24" s="31">
        <f>+AF24/G24</f>
        <v>0.69519047864335259</v>
      </c>
    </row>
    <row r="25" spans="2:33" ht="23.1" customHeight="1" x14ac:dyDescent="0.2">
      <c r="B25" s="20"/>
      <c r="C25" s="11">
        <v>3</v>
      </c>
      <c r="D25" s="57" t="s">
        <v>18</v>
      </c>
      <c r="E25" s="58"/>
      <c r="F25" s="59"/>
      <c r="G25" s="10">
        <f>SUM(G26:G33)</f>
        <v>424507020</v>
      </c>
      <c r="H25" s="10">
        <v>83458035.479999989</v>
      </c>
      <c r="I25" s="10">
        <v>11755378.059999999</v>
      </c>
      <c r="J25" s="10">
        <v>169883124.21000001</v>
      </c>
      <c r="K25" s="10">
        <f>SUM(K26:K33)</f>
        <v>36272830.409999996</v>
      </c>
      <c r="L25" s="10">
        <v>186595941.10999998</v>
      </c>
      <c r="M25" s="10">
        <v>70555272.059999987</v>
      </c>
      <c r="N25" s="10">
        <f>SUM(N26:N33)</f>
        <v>200428385.27999994</v>
      </c>
      <c r="O25" s="10">
        <f>SUM(O26:O33)</f>
        <v>95969074.559999987</v>
      </c>
      <c r="P25" s="10">
        <v>213072087.25999999</v>
      </c>
      <c r="Q25" s="10">
        <v>115336927.56999999</v>
      </c>
      <c r="R25" s="10">
        <v>232636828.04999995</v>
      </c>
      <c r="S25" s="10">
        <v>148349963.08000004</v>
      </c>
      <c r="T25" s="10">
        <f>SUM(T26:T33)</f>
        <v>245758646.17999998</v>
      </c>
      <c r="U25" s="10">
        <f>SUM(U26:U33)</f>
        <v>166716455.5</v>
      </c>
      <c r="V25" s="10">
        <v>260922478.24000001</v>
      </c>
      <c r="W25" s="10">
        <f>SUM(W26:W33)</f>
        <v>193049882.45999998</v>
      </c>
      <c r="X25" s="10">
        <v>279451268.4199999</v>
      </c>
      <c r="Y25" s="10">
        <v>221174738.79000002</v>
      </c>
      <c r="Z25" s="10">
        <f>SUM(Z26:Z33)</f>
        <v>298015030.77999997</v>
      </c>
      <c r="AA25" s="10">
        <f>SUM(AA26:AA33)</f>
        <v>252712568.46000001</v>
      </c>
      <c r="AB25" s="10">
        <v>327784986.5</v>
      </c>
      <c r="AC25" s="10">
        <v>288559850.93000001</v>
      </c>
      <c r="AD25" s="10">
        <f>SUM(AD26:AD33)</f>
        <v>376521870.65000004</v>
      </c>
      <c r="AE25" s="30">
        <f t="shared" si="2"/>
        <v>0.88696264822664195</v>
      </c>
      <c r="AF25" s="10">
        <f>SUM(AF26:AF33)</f>
        <v>361939042.03000003</v>
      </c>
      <c r="AG25" s="30">
        <f>+AF25/G25</f>
        <v>0.85261026314712074</v>
      </c>
    </row>
    <row r="26" spans="2:33" ht="20.100000000000001" customHeight="1" x14ac:dyDescent="0.2">
      <c r="B26" s="21"/>
      <c r="C26" s="6"/>
      <c r="D26" s="3"/>
      <c r="E26" s="2">
        <v>1</v>
      </c>
      <c r="F26" s="7" t="s">
        <v>19</v>
      </c>
      <c r="G26" s="5">
        <v>140291200</v>
      </c>
      <c r="H26" s="5">
        <v>7028719.6499999994</v>
      </c>
      <c r="I26" s="5">
        <v>4070679.45</v>
      </c>
      <c r="J26" s="5">
        <v>62154090.460000001</v>
      </c>
      <c r="K26" s="5">
        <v>14846851.559999999</v>
      </c>
      <c r="L26" s="5">
        <v>69107493.189999998</v>
      </c>
      <c r="M26" s="5">
        <v>25344933.359999999</v>
      </c>
      <c r="N26" s="5">
        <v>75042115.280000001</v>
      </c>
      <c r="O26" s="5">
        <v>37436413.149999999</v>
      </c>
      <c r="P26" s="5">
        <v>79850179.019999996</v>
      </c>
      <c r="Q26" s="5">
        <v>45783993.670000002</v>
      </c>
      <c r="R26" s="5">
        <v>87223963.139999986</v>
      </c>
      <c r="S26" s="5">
        <v>57118653.259999998</v>
      </c>
      <c r="T26" s="5">
        <v>91862960.159999996</v>
      </c>
      <c r="U26" s="5">
        <v>65156355.75</v>
      </c>
      <c r="V26" s="5">
        <v>99956327.189999998</v>
      </c>
      <c r="W26" s="5">
        <v>78101487.030000001</v>
      </c>
      <c r="X26" s="5">
        <v>107867148.16000001</v>
      </c>
      <c r="Y26" s="5">
        <v>89177899.540000007</v>
      </c>
      <c r="Z26" s="5">
        <v>113759889.19000001</v>
      </c>
      <c r="AA26" s="5">
        <v>98240627.350000009</v>
      </c>
      <c r="AB26" s="5">
        <v>121837383.95</v>
      </c>
      <c r="AC26" s="5">
        <v>109938396.52</v>
      </c>
      <c r="AD26" s="5">
        <v>128163088.08000001</v>
      </c>
      <c r="AE26" s="31">
        <f t="shared" si="2"/>
        <v>0.91355044421888199</v>
      </c>
      <c r="AF26" s="5">
        <v>122078694.68000001</v>
      </c>
      <c r="AG26" s="31">
        <f>+AF26/G26</f>
        <v>0.87018070042882234</v>
      </c>
    </row>
    <row r="27" spans="2:33" ht="20.100000000000001" customHeight="1" x14ac:dyDescent="0.2">
      <c r="B27" s="21"/>
      <c r="C27" s="6"/>
      <c r="D27" s="3"/>
      <c r="E27" s="2">
        <v>2</v>
      </c>
      <c r="F27" s="7" t="s">
        <v>20</v>
      </c>
      <c r="G27" s="5">
        <v>154313520</v>
      </c>
      <c r="H27" s="5">
        <v>63477869.520000003</v>
      </c>
      <c r="I27" s="5">
        <v>5021943.93</v>
      </c>
      <c r="J27" s="5">
        <v>83138099.170000002</v>
      </c>
      <c r="K27" s="5">
        <v>14835654.85</v>
      </c>
      <c r="L27" s="5">
        <v>87181341</v>
      </c>
      <c r="M27" s="5">
        <v>31213536.609999999</v>
      </c>
      <c r="N27" s="5">
        <v>90258226.599999994</v>
      </c>
      <c r="O27" s="5">
        <v>39378676.359999999</v>
      </c>
      <c r="P27" s="5">
        <v>92064334.549999997</v>
      </c>
      <c r="Q27" s="5">
        <v>41447163.640000001</v>
      </c>
      <c r="R27" s="5">
        <v>99323818.709999993</v>
      </c>
      <c r="S27" s="5">
        <v>57948516.390000001</v>
      </c>
      <c r="T27" s="5">
        <v>103201752</v>
      </c>
      <c r="U27" s="5">
        <v>61320786.949999996</v>
      </c>
      <c r="V27" s="5">
        <v>104031550.78999999</v>
      </c>
      <c r="W27" s="5">
        <v>67835012.319999993</v>
      </c>
      <c r="X27" s="5">
        <v>108513914.14999999</v>
      </c>
      <c r="Y27" s="5">
        <v>77209396.489999995</v>
      </c>
      <c r="Z27" s="5">
        <v>111747167.67</v>
      </c>
      <c r="AA27" s="5">
        <v>88587742.069999993</v>
      </c>
      <c r="AB27" s="5">
        <v>119558044.37</v>
      </c>
      <c r="AC27" s="5">
        <v>104957020.54000001</v>
      </c>
      <c r="AD27" s="5">
        <v>139830718.69</v>
      </c>
      <c r="AE27" s="31">
        <f t="shared" si="2"/>
        <v>0.9061469059224363</v>
      </c>
      <c r="AF27" s="5">
        <v>135178090.18000001</v>
      </c>
      <c r="AG27" s="31">
        <f t="shared" ref="AG27:AG33" si="3">+AF27/G27</f>
        <v>0.87599641418328089</v>
      </c>
    </row>
    <row r="28" spans="2:33" ht="20.100000000000001" customHeight="1" x14ac:dyDescent="0.2">
      <c r="B28" s="21"/>
      <c r="C28" s="6"/>
      <c r="D28" s="3"/>
      <c r="E28" s="2">
        <v>3</v>
      </c>
      <c r="F28" s="7" t="s">
        <v>21</v>
      </c>
      <c r="G28" s="5">
        <v>31575400</v>
      </c>
      <c r="H28" s="5">
        <v>8916397.7100000009</v>
      </c>
      <c r="I28" s="5">
        <v>371458.92</v>
      </c>
      <c r="J28" s="5">
        <v>13220076.530000001</v>
      </c>
      <c r="K28" s="5">
        <v>1702401.85</v>
      </c>
      <c r="L28" s="5">
        <v>13843153.529999999</v>
      </c>
      <c r="M28" s="5">
        <v>3368323.71</v>
      </c>
      <c r="N28" s="5">
        <v>14640224.6</v>
      </c>
      <c r="O28" s="5">
        <v>4393543.01</v>
      </c>
      <c r="P28" s="5">
        <v>15765609.870000001</v>
      </c>
      <c r="Q28" s="5">
        <v>8259088.46</v>
      </c>
      <c r="R28" s="5">
        <v>17085859.190000001</v>
      </c>
      <c r="S28" s="5">
        <v>9217915.6799999997</v>
      </c>
      <c r="T28" s="5">
        <v>17486416.789999999</v>
      </c>
      <c r="U28" s="5">
        <v>10894214.270000001</v>
      </c>
      <c r="V28" s="5">
        <v>18095879.93</v>
      </c>
      <c r="W28" s="5">
        <v>11682075.780000001</v>
      </c>
      <c r="X28" s="5">
        <v>18997018.889999997</v>
      </c>
      <c r="Y28" s="5">
        <v>14013377.66</v>
      </c>
      <c r="Z28" s="5">
        <v>19886878.780000001</v>
      </c>
      <c r="AA28" s="5">
        <v>15746501.52</v>
      </c>
      <c r="AB28" s="5">
        <v>21115806.710000001</v>
      </c>
      <c r="AC28" s="5">
        <v>17218159.200000003</v>
      </c>
      <c r="AD28" s="5">
        <v>23580103.240000002</v>
      </c>
      <c r="AE28" s="31">
        <f t="shared" si="2"/>
        <v>0.74678715835745557</v>
      </c>
      <c r="AF28" s="5">
        <v>20651267.48</v>
      </c>
      <c r="AG28" s="31">
        <f t="shared" si="3"/>
        <v>0.65403027293399296</v>
      </c>
    </row>
    <row r="29" spans="2:33" ht="20.100000000000001" customHeight="1" x14ac:dyDescent="0.2">
      <c r="B29" s="21"/>
      <c r="C29" s="6"/>
      <c r="D29" s="3"/>
      <c r="E29" s="2">
        <v>4</v>
      </c>
      <c r="F29" s="7" t="s">
        <v>22</v>
      </c>
      <c r="G29" s="5">
        <v>43614600</v>
      </c>
      <c r="H29" s="5">
        <v>1395758</v>
      </c>
      <c r="I29" s="5">
        <v>1244758</v>
      </c>
      <c r="J29" s="5">
        <v>2935127.2199999997</v>
      </c>
      <c r="K29" s="5">
        <v>2784127.1999999997</v>
      </c>
      <c r="L29" s="5">
        <v>6497924.2800000003</v>
      </c>
      <c r="M29" s="5">
        <v>6346924.2599999998</v>
      </c>
      <c r="N29" s="5">
        <v>8656105.5099999998</v>
      </c>
      <c r="O29" s="5">
        <v>8505105.4900000002</v>
      </c>
      <c r="P29" s="5">
        <v>11739263.16</v>
      </c>
      <c r="Q29" s="5">
        <v>11739263.140000001</v>
      </c>
      <c r="R29" s="5">
        <v>14008679.16</v>
      </c>
      <c r="S29" s="5">
        <v>14008679.140000001</v>
      </c>
      <c r="T29" s="5">
        <v>17028500.199999999</v>
      </c>
      <c r="U29" s="5">
        <v>16863500.18</v>
      </c>
      <c r="V29" s="5">
        <v>21087974.16</v>
      </c>
      <c r="W29" s="5">
        <v>20922974.140000001</v>
      </c>
      <c r="X29" s="5">
        <v>23750256.760000002</v>
      </c>
      <c r="Y29" s="5">
        <v>23585256.739999998</v>
      </c>
      <c r="Z29" s="5">
        <v>30080377.43</v>
      </c>
      <c r="AA29" s="5">
        <v>30080377.41</v>
      </c>
      <c r="AB29" s="5">
        <v>33152450.350000001</v>
      </c>
      <c r="AC29" s="5">
        <v>33152450.329999998</v>
      </c>
      <c r="AD29" s="5">
        <v>37918113.219999999</v>
      </c>
      <c r="AE29" s="31">
        <f t="shared" si="2"/>
        <v>0.86939036973857375</v>
      </c>
      <c r="AF29" s="5">
        <v>37918113.200000003</v>
      </c>
      <c r="AG29" s="31">
        <f t="shared" si="3"/>
        <v>0.86939036928001179</v>
      </c>
    </row>
    <row r="30" spans="2:33" ht="20.100000000000001" customHeight="1" x14ac:dyDescent="0.2">
      <c r="B30" s="21"/>
      <c r="C30" s="6"/>
      <c r="D30" s="3"/>
      <c r="E30" s="2">
        <v>5</v>
      </c>
      <c r="F30" s="7" t="s">
        <v>23</v>
      </c>
      <c r="G30" s="5">
        <v>16820700</v>
      </c>
      <c r="H30" s="5">
        <v>1962865.94</v>
      </c>
      <c r="I30" s="5">
        <v>370113.1</v>
      </c>
      <c r="J30" s="5">
        <v>2123961.08</v>
      </c>
      <c r="K30" s="5">
        <v>574768.24</v>
      </c>
      <c r="L30" s="5">
        <v>2467492</v>
      </c>
      <c r="M30" s="5">
        <v>890631.40999999992</v>
      </c>
      <c r="N30" s="5">
        <v>2981353.38</v>
      </c>
      <c r="O30" s="5">
        <v>1512591.04</v>
      </c>
      <c r="P30" s="5">
        <v>4093275.3899999997</v>
      </c>
      <c r="Q30" s="5">
        <v>1917430.1900000002</v>
      </c>
      <c r="R30" s="5">
        <v>4554254.67</v>
      </c>
      <c r="S30" s="5">
        <v>2563876.4699999997</v>
      </c>
      <c r="T30" s="5">
        <v>5220424.1099999994</v>
      </c>
      <c r="U30" s="5">
        <v>4246586.2699999996</v>
      </c>
      <c r="V30" s="5">
        <v>5828951.8399999999</v>
      </c>
      <c r="W30" s="5">
        <v>4749533</v>
      </c>
      <c r="X30" s="5">
        <v>6607540.8200000003</v>
      </c>
      <c r="Y30" s="5">
        <v>5151681.9800000004</v>
      </c>
      <c r="Z30" s="5">
        <v>7059360.7199999997</v>
      </c>
      <c r="AA30" s="5">
        <v>5764734.3799999999</v>
      </c>
      <c r="AB30" s="5">
        <v>14003653.59</v>
      </c>
      <c r="AC30" s="5">
        <v>6364948.0700000003</v>
      </c>
      <c r="AD30" s="5">
        <v>15019447.049999999</v>
      </c>
      <c r="AE30" s="31">
        <f t="shared" si="2"/>
        <v>0.8929145071251493</v>
      </c>
      <c r="AF30" s="5">
        <v>14324913.899999999</v>
      </c>
      <c r="AG30" s="31">
        <f t="shared" si="3"/>
        <v>0.85162412384740227</v>
      </c>
    </row>
    <row r="31" spans="2:33" ht="20.100000000000001" customHeight="1" x14ac:dyDescent="0.2">
      <c r="B31" s="21"/>
      <c r="C31" s="6"/>
      <c r="D31" s="3"/>
      <c r="E31" s="2">
        <v>7</v>
      </c>
      <c r="F31" s="7" t="s">
        <v>24</v>
      </c>
      <c r="G31" s="5">
        <v>15000000</v>
      </c>
      <c r="H31" s="5">
        <v>219755.03999999998</v>
      </c>
      <c r="I31" s="5">
        <v>219755.03999999998</v>
      </c>
      <c r="J31" s="5">
        <v>663275.98</v>
      </c>
      <c r="K31" s="5">
        <v>663275.98</v>
      </c>
      <c r="L31" s="5">
        <v>1402205.48</v>
      </c>
      <c r="M31" s="5">
        <v>1402205.48</v>
      </c>
      <c r="N31" s="5">
        <v>2388023.6399999997</v>
      </c>
      <c r="O31" s="5">
        <v>2388023.6399999997</v>
      </c>
      <c r="P31" s="5">
        <v>3030895.22</v>
      </c>
      <c r="Q31" s="5">
        <v>3030895.22</v>
      </c>
      <c r="R31" s="5">
        <v>3751550.87</v>
      </c>
      <c r="S31" s="5">
        <v>3751550.87</v>
      </c>
      <c r="T31" s="5">
        <v>4019699.48</v>
      </c>
      <c r="U31" s="5">
        <v>4019699.48</v>
      </c>
      <c r="V31" s="5">
        <v>4689462.83</v>
      </c>
      <c r="W31" s="5">
        <v>4689462.83</v>
      </c>
      <c r="X31" s="5">
        <v>5560737.3999999994</v>
      </c>
      <c r="Y31" s="5">
        <v>5560737.3999999994</v>
      </c>
      <c r="Z31" s="5">
        <v>7043660.8999999994</v>
      </c>
      <c r="AA31" s="5">
        <v>7043660.8999999994</v>
      </c>
      <c r="AB31" s="5">
        <v>9569287</v>
      </c>
      <c r="AC31" s="5">
        <v>9569287</v>
      </c>
      <c r="AD31" s="5">
        <v>12922260.199999999</v>
      </c>
      <c r="AE31" s="31">
        <f t="shared" si="2"/>
        <v>0.86148401333333324</v>
      </c>
      <c r="AF31" s="5">
        <v>12922260.199999999</v>
      </c>
      <c r="AG31" s="31">
        <f t="shared" si="3"/>
        <v>0.86148401333333324</v>
      </c>
    </row>
    <row r="32" spans="2:33" ht="20.100000000000001" customHeight="1" x14ac:dyDescent="0.2">
      <c r="B32" s="21"/>
      <c r="C32" s="6"/>
      <c r="D32" s="3"/>
      <c r="E32" s="2">
        <v>8</v>
      </c>
      <c r="F32" s="7" t="s">
        <v>25</v>
      </c>
      <c r="G32" s="5">
        <v>14000000</v>
      </c>
      <c r="H32" s="5">
        <v>77437.3</v>
      </c>
      <c r="I32" s="5">
        <v>77437.3</v>
      </c>
      <c r="J32" s="5">
        <v>411217.68</v>
      </c>
      <c r="K32" s="5">
        <v>411217.68</v>
      </c>
      <c r="L32" s="5">
        <v>744842.13</v>
      </c>
      <c r="M32" s="5">
        <v>744842.13</v>
      </c>
      <c r="N32" s="5">
        <v>914039.85</v>
      </c>
      <c r="O32" s="5">
        <v>914039.85</v>
      </c>
      <c r="P32" s="5">
        <v>964635.81</v>
      </c>
      <c r="Q32" s="5">
        <v>964635.81</v>
      </c>
      <c r="R32" s="5">
        <v>1074911.47</v>
      </c>
      <c r="S32" s="5">
        <v>1074911.47</v>
      </c>
      <c r="T32" s="5">
        <v>1282746.03</v>
      </c>
      <c r="U32" s="5">
        <v>1282746.03</v>
      </c>
      <c r="V32" s="5">
        <v>1525685.67</v>
      </c>
      <c r="W32" s="5">
        <v>1425685.67</v>
      </c>
      <c r="X32" s="5">
        <v>2403345.9</v>
      </c>
      <c r="Y32" s="5">
        <v>2303345.9</v>
      </c>
      <c r="Z32" s="5">
        <v>2538462.2000000002</v>
      </c>
      <c r="AA32" s="5">
        <v>2438462.2000000002</v>
      </c>
      <c r="AB32" s="5">
        <v>2607338.23</v>
      </c>
      <c r="AC32" s="5">
        <v>2507338.23</v>
      </c>
      <c r="AD32" s="5">
        <v>12764636.92</v>
      </c>
      <c r="AE32" s="31">
        <f t="shared" si="2"/>
        <v>0.91175978000000002</v>
      </c>
      <c r="AF32" s="5">
        <v>12764636.92</v>
      </c>
      <c r="AG32" s="31">
        <f t="shared" si="3"/>
        <v>0.91175978000000002</v>
      </c>
    </row>
    <row r="33" spans="2:33" ht="20.100000000000001" customHeight="1" x14ac:dyDescent="0.2">
      <c r="B33" s="21"/>
      <c r="C33" s="6"/>
      <c r="D33" s="3"/>
      <c r="E33" s="2">
        <v>9</v>
      </c>
      <c r="F33" s="7" t="s">
        <v>26</v>
      </c>
      <c r="G33" s="5">
        <v>8891600</v>
      </c>
      <c r="H33" s="5">
        <v>379232.32</v>
      </c>
      <c r="I33" s="5">
        <v>379232.32</v>
      </c>
      <c r="J33" s="5">
        <v>5237276.09</v>
      </c>
      <c r="K33" s="5">
        <v>454533.05</v>
      </c>
      <c r="L33" s="5">
        <v>5351489.5</v>
      </c>
      <c r="M33" s="5">
        <v>1243875.0999999999</v>
      </c>
      <c r="N33" s="5">
        <v>5548296.4199999999</v>
      </c>
      <c r="O33" s="5">
        <v>1440682.02</v>
      </c>
      <c r="P33" s="5">
        <v>5563894.2399999993</v>
      </c>
      <c r="Q33" s="5">
        <v>2194457.44</v>
      </c>
      <c r="R33" s="5">
        <v>5613790.8399999999</v>
      </c>
      <c r="S33" s="5">
        <v>2665859.7999999998</v>
      </c>
      <c r="T33" s="5">
        <v>5656147.4100000001</v>
      </c>
      <c r="U33" s="5">
        <v>2932566.5700000003</v>
      </c>
      <c r="V33" s="5">
        <v>5706645.8300000001</v>
      </c>
      <c r="W33" s="5">
        <v>3643651.69</v>
      </c>
      <c r="X33" s="5">
        <v>5751306.3399999999</v>
      </c>
      <c r="Y33" s="5">
        <v>4173043.0799999996</v>
      </c>
      <c r="Z33" s="5">
        <v>5899233.8900000006</v>
      </c>
      <c r="AA33" s="5">
        <v>4810462.6300000008</v>
      </c>
      <c r="AB33" s="5">
        <v>5941022.2999999998</v>
      </c>
      <c r="AC33" s="5">
        <v>4852251.04</v>
      </c>
      <c r="AD33" s="5">
        <v>6323503.25</v>
      </c>
      <c r="AE33" s="31">
        <f t="shared" si="2"/>
        <v>0.71117720657699401</v>
      </c>
      <c r="AF33" s="5">
        <v>6101065.4699999997</v>
      </c>
      <c r="AG33" s="31">
        <f t="shared" si="3"/>
        <v>0.68616058639614919</v>
      </c>
    </row>
    <row r="34" spans="2:33" ht="20.100000000000001" customHeight="1" x14ac:dyDescent="0.2">
      <c r="B34" s="44"/>
      <c r="C34" s="35">
        <v>4</v>
      </c>
      <c r="D34" s="34"/>
      <c r="E34" s="53" t="s">
        <v>35</v>
      </c>
      <c r="F34" s="54"/>
      <c r="G34" s="36">
        <f>+G38+G35+G36+G37</f>
        <v>887154599</v>
      </c>
      <c r="H34" s="36">
        <v>209529.37</v>
      </c>
      <c r="I34" s="36">
        <v>209529.37</v>
      </c>
      <c r="J34" s="36">
        <v>63112153.519999996</v>
      </c>
      <c r="K34" s="36">
        <f>+K38+K35+K36+K37</f>
        <v>33383492.000000004</v>
      </c>
      <c r="L34" s="36">
        <v>136483746.34</v>
      </c>
      <c r="M34" s="36">
        <v>42819839.920000002</v>
      </c>
      <c r="N34" s="36">
        <f>+N38+N35+N36+N37</f>
        <v>154858101.01999998</v>
      </c>
      <c r="O34" s="36">
        <f>+O38+O35+O36+O37</f>
        <v>44394988.259999998</v>
      </c>
      <c r="P34" s="36">
        <v>161444943.73000002</v>
      </c>
      <c r="Q34" s="36">
        <v>127260862.56999999</v>
      </c>
      <c r="R34" s="36">
        <v>256612995.52000001</v>
      </c>
      <c r="S34" s="36">
        <v>156823993.02000001</v>
      </c>
      <c r="T34" s="36">
        <f>+T38+T35+T36+T37</f>
        <v>262495093.04999998</v>
      </c>
      <c r="U34" s="36">
        <f>+U38+U35+U36+U37</f>
        <v>166903521.71000001</v>
      </c>
      <c r="V34" s="36">
        <v>271982159.05000001</v>
      </c>
      <c r="W34" s="36">
        <f>+W38+W35+W36+W37</f>
        <v>183493326.23000002</v>
      </c>
      <c r="X34" s="36">
        <v>582322212.20000005</v>
      </c>
      <c r="Y34" s="36">
        <v>192510934.87</v>
      </c>
      <c r="Z34" s="36">
        <f>+Z38+Z35+Z36+Z37</f>
        <v>634537604.30999994</v>
      </c>
      <c r="AA34" s="36">
        <f>+AA38+AA35+AA36+AA37</f>
        <v>192758941.27000001</v>
      </c>
      <c r="AB34" s="36">
        <v>659010348.77999997</v>
      </c>
      <c r="AC34" s="36">
        <v>209914424.33000001</v>
      </c>
      <c r="AD34" s="36">
        <f>+AD38+AD35+AD36+AD37</f>
        <v>864945546.30999994</v>
      </c>
      <c r="AE34" s="42">
        <f t="shared" si="2"/>
        <v>0.97496597243024596</v>
      </c>
      <c r="AF34" s="36">
        <f>+AF38+AF35+AF36+AF37</f>
        <v>588382451.70000005</v>
      </c>
      <c r="AG34" s="43">
        <f t="shared" ref="AG34:AG46" si="4">+AF34/G34</f>
        <v>0.66322425918010719</v>
      </c>
    </row>
    <row r="35" spans="2:33" ht="20.100000000000001" customHeight="1" x14ac:dyDescent="0.2">
      <c r="B35" s="45"/>
      <c r="C35" s="37"/>
      <c r="D35" s="3"/>
      <c r="E35" s="4">
        <v>2</v>
      </c>
      <c r="F35" s="38" t="s">
        <v>27</v>
      </c>
      <c r="G35" s="5">
        <v>24947049</v>
      </c>
      <c r="H35" s="5">
        <v>0</v>
      </c>
      <c r="I35" s="5">
        <v>0</v>
      </c>
      <c r="J35" s="5">
        <v>0</v>
      </c>
      <c r="K35" s="47">
        <v>0</v>
      </c>
      <c r="L35" s="5">
        <v>0</v>
      </c>
      <c r="M35" s="5">
        <v>0</v>
      </c>
      <c r="N35" s="5">
        <v>0</v>
      </c>
      <c r="O35" s="47">
        <v>0</v>
      </c>
      <c r="P35" s="5">
        <v>0</v>
      </c>
      <c r="Q35" s="5">
        <v>0</v>
      </c>
      <c r="R35" s="5">
        <v>0</v>
      </c>
      <c r="S35" s="5">
        <v>0</v>
      </c>
      <c r="T35" s="5">
        <v>0</v>
      </c>
      <c r="U35" s="47">
        <v>0</v>
      </c>
      <c r="V35" s="5">
        <v>0</v>
      </c>
      <c r="W35" s="47">
        <v>0</v>
      </c>
      <c r="X35" s="5">
        <v>0</v>
      </c>
      <c r="Y35" s="5">
        <v>0</v>
      </c>
      <c r="Z35" s="5">
        <v>2000000</v>
      </c>
      <c r="AA35" s="47">
        <v>0</v>
      </c>
      <c r="AB35" s="5">
        <v>24947048.59</v>
      </c>
      <c r="AC35" s="5">
        <v>0</v>
      </c>
      <c r="AD35" s="5">
        <v>24947048.59</v>
      </c>
      <c r="AE35" s="39">
        <f t="shared" si="2"/>
        <v>0.99999998356519038</v>
      </c>
      <c r="AF35" s="47">
        <v>1016133.63</v>
      </c>
      <c r="AG35" s="39">
        <f t="shared" si="4"/>
        <v>4.0731616392784574E-2</v>
      </c>
    </row>
    <row r="36" spans="2:33" ht="20.100000000000001" customHeight="1" x14ac:dyDescent="0.2">
      <c r="B36" s="45"/>
      <c r="C36" s="37"/>
      <c r="D36" s="3"/>
      <c r="E36" s="4">
        <v>3</v>
      </c>
      <c r="F36" s="38" t="s">
        <v>28</v>
      </c>
      <c r="G36" s="5">
        <v>806684509</v>
      </c>
      <c r="H36" s="5">
        <v>164659</v>
      </c>
      <c r="I36" s="5">
        <v>164659</v>
      </c>
      <c r="J36" s="5">
        <v>61490323.149999999</v>
      </c>
      <c r="K36" s="5">
        <v>31777501.630000003</v>
      </c>
      <c r="L36" s="5">
        <v>133480960.17</v>
      </c>
      <c r="M36" s="5">
        <v>41154075.550000004</v>
      </c>
      <c r="N36" s="5">
        <v>143525832.00999999</v>
      </c>
      <c r="O36" s="5">
        <v>42729223.890000001</v>
      </c>
      <c r="P36" s="5">
        <v>143814651.04000002</v>
      </c>
      <c r="Q36" s="5">
        <v>117986226.02</v>
      </c>
      <c r="R36" s="5">
        <v>236754014.83000001</v>
      </c>
      <c r="S36" s="5">
        <v>144129997.81</v>
      </c>
      <c r="T36" s="5">
        <v>239001471.03999999</v>
      </c>
      <c r="U36" s="5">
        <v>148327268.02000001</v>
      </c>
      <c r="V36" s="5">
        <v>239429662.03999999</v>
      </c>
      <c r="W36" s="5">
        <v>152277851.02000001</v>
      </c>
      <c r="X36" s="5">
        <v>549739319.19000006</v>
      </c>
      <c r="Y36" s="5">
        <v>161265063.66</v>
      </c>
      <c r="Z36" s="5">
        <v>592625695.75999999</v>
      </c>
      <c r="AA36" s="5">
        <v>161513070.06</v>
      </c>
      <c r="AB36" s="5">
        <v>594151391.63999999</v>
      </c>
      <c r="AC36" s="5">
        <v>178668553.12</v>
      </c>
      <c r="AD36" s="5">
        <v>788076456.03999996</v>
      </c>
      <c r="AE36" s="31">
        <f t="shared" si="2"/>
        <v>0.97693267596886502</v>
      </c>
      <c r="AF36" s="5">
        <v>536781298.19</v>
      </c>
      <c r="AG36" s="31">
        <f t="shared" si="4"/>
        <v>0.6654166433112948</v>
      </c>
    </row>
    <row r="37" spans="2:33" ht="20.100000000000001" customHeight="1" x14ac:dyDescent="0.2">
      <c r="B37" s="45"/>
      <c r="C37" s="37"/>
      <c r="D37" s="3"/>
      <c r="E37" s="4">
        <v>5</v>
      </c>
      <c r="F37" s="38" t="s">
        <v>39</v>
      </c>
      <c r="G37" s="5">
        <v>100000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  <c r="X37" s="5">
        <v>0</v>
      </c>
      <c r="Y37" s="5">
        <v>0</v>
      </c>
      <c r="Z37" s="5">
        <v>0</v>
      </c>
      <c r="AA37" s="5">
        <v>0</v>
      </c>
      <c r="AB37" s="5">
        <v>0</v>
      </c>
      <c r="AC37" s="5">
        <v>0</v>
      </c>
      <c r="AD37" s="5">
        <v>0</v>
      </c>
      <c r="AE37" s="31">
        <f t="shared" si="2"/>
        <v>0</v>
      </c>
      <c r="AF37" s="5">
        <v>0</v>
      </c>
      <c r="AG37" s="31">
        <f t="shared" si="4"/>
        <v>0</v>
      </c>
    </row>
    <row r="38" spans="2:33" ht="20.100000000000001" customHeight="1" x14ac:dyDescent="0.2">
      <c r="B38" s="46"/>
      <c r="C38" s="6"/>
      <c r="D38" s="3"/>
      <c r="E38" s="3">
        <v>8</v>
      </c>
      <c r="F38" s="7" t="s">
        <v>32</v>
      </c>
      <c r="G38" s="5">
        <v>55423041</v>
      </c>
      <c r="H38" s="5">
        <v>44870.37</v>
      </c>
      <c r="I38" s="5">
        <v>44870.37</v>
      </c>
      <c r="J38" s="5">
        <v>1621830.37</v>
      </c>
      <c r="K38" s="41">
        <v>1605990.37</v>
      </c>
      <c r="L38" s="5">
        <v>3002786.17</v>
      </c>
      <c r="M38" s="5">
        <v>1665764.37</v>
      </c>
      <c r="N38" s="5">
        <v>11332269.01</v>
      </c>
      <c r="O38" s="41">
        <v>1665764.37</v>
      </c>
      <c r="P38" s="5">
        <v>17630292.690000001</v>
      </c>
      <c r="Q38" s="5">
        <v>9274636.5500000007</v>
      </c>
      <c r="R38" s="5">
        <v>19858980.690000001</v>
      </c>
      <c r="S38" s="5">
        <v>12693995.210000001</v>
      </c>
      <c r="T38" s="5">
        <v>23493622.010000002</v>
      </c>
      <c r="U38" s="41">
        <v>18576253.690000001</v>
      </c>
      <c r="V38" s="5">
        <v>32552497.010000002</v>
      </c>
      <c r="W38" s="41">
        <v>31215475.210000001</v>
      </c>
      <c r="X38" s="5">
        <v>32582893.010000002</v>
      </c>
      <c r="Y38" s="5">
        <v>31245871.210000001</v>
      </c>
      <c r="Z38" s="5">
        <v>39911908.549999997</v>
      </c>
      <c r="AA38" s="41">
        <v>31245871.210000001</v>
      </c>
      <c r="AB38" s="5">
        <v>39911908.549999997</v>
      </c>
      <c r="AC38" s="5">
        <v>31245871.210000001</v>
      </c>
      <c r="AD38" s="5">
        <v>51922041.68</v>
      </c>
      <c r="AE38" s="40">
        <f t="shared" si="2"/>
        <v>0.93683133843197086</v>
      </c>
      <c r="AF38" s="41">
        <v>50585019.880000003</v>
      </c>
      <c r="AG38" s="40">
        <f t="shared" si="4"/>
        <v>0.91270740412818563</v>
      </c>
    </row>
    <row r="39" spans="2:33" ht="23.1" customHeight="1" x14ac:dyDescent="0.2">
      <c r="B39" s="20"/>
      <c r="C39" s="11">
        <v>5</v>
      </c>
      <c r="D39" s="57" t="s">
        <v>29</v>
      </c>
      <c r="E39" s="58"/>
      <c r="F39" s="59"/>
      <c r="G39" s="10">
        <f>+G40</f>
        <v>873000</v>
      </c>
      <c r="H39" s="10">
        <v>2000</v>
      </c>
      <c r="I39" s="10">
        <v>2000</v>
      </c>
      <c r="J39" s="10">
        <v>26000</v>
      </c>
      <c r="K39" s="10">
        <f>+K40</f>
        <v>26000</v>
      </c>
      <c r="L39" s="10">
        <v>36000</v>
      </c>
      <c r="M39" s="10">
        <v>36000</v>
      </c>
      <c r="N39" s="10">
        <f>+N40</f>
        <v>36000</v>
      </c>
      <c r="O39" s="10">
        <f>+O40</f>
        <v>36000</v>
      </c>
      <c r="P39" s="10">
        <v>60000</v>
      </c>
      <c r="Q39" s="10">
        <v>60000</v>
      </c>
      <c r="R39" s="10">
        <v>72000</v>
      </c>
      <c r="S39" s="10">
        <v>72000</v>
      </c>
      <c r="T39" s="10">
        <f>+T40</f>
        <v>81809</v>
      </c>
      <c r="U39" s="10">
        <f>+U40</f>
        <v>81809</v>
      </c>
      <c r="V39" s="10">
        <v>106809</v>
      </c>
      <c r="W39" s="10">
        <f>+W40</f>
        <v>106809</v>
      </c>
      <c r="X39" s="10">
        <v>124120</v>
      </c>
      <c r="Y39" s="10">
        <v>124120</v>
      </c>
      <c r="Z39" s="10">
        <f>+Z40</f>
        <v>141610</v>
      </c>
      <c r="AA39" s="10">
        <f>+AA40</f>
        <v>141610</v>
      </c>
      <c r="AB39" s="10">
        <v>188610</v>
      </c>
      <c r="AC39" s="10">
        <v>188610</v>
      </c>
      <c r="AD39" s="10">
        <f>+AD40</f>
        <v>230610</v>
      </c>
      <c r="AE39" s="30">
        <f t="shared" si="2"/>
        <v>0.26415807560137455</v>
      </c>
      <c r="AF39" s="10">
        <f>+AF40</f>
        <v>230610</v>
      </c>
      <c r="AG39" s="30">
        <f t="shared" si="4"/>
        <v>0.26415807560137455</v>
      </c>
    </row>
    <row r="40" spans="2:33" ht="20.100000000000001" customHeight="1" x14ac:dyDescent="0.2">
      <c r="B40" s="21"/>
      <c r="C40" s="6"/>
      <c r="D40" s="3"/>
      <c r="E40" s="2">
        <v>1</v>
      </c>
      <c r="F40" s="7" t="s">
        <v>30</v>
      </c>
      <c r="G40" s="5">
        <v>873000</v>
      </c>
      <c r="H40" s="5">
        <v>2000</v>
      </c>
      <c r="I40" s="5">
        <v>2000</v>
      </c>
      <c r="J40" s="5">
        <v>26000</v>
      </c>
      <c r="K40" s="5">
        <v>26000</v>
      </c>
      <c r="L40" s="5">
        <v>36000</v>
      </c>
      <c r="M40" s="5">
        <v>36000</v>
      </c>
      <c r="N40" s="5">
        <v>36000</v>
      </c>
      <c r="O40" s="5">
        <v>36000</v>
      </c>
      <c r="P40" s="5">
        <v>60000</v>
      </c>
      <c r="Q40" s="5">
        <v>60000</v>
      </c>
      <c r="R40" s="5">
        <v>72000</v>
      </c>
      <c r="S40" s="5">
        <v>72000</v>
      </c>
      <c r="T40" s="5">
        <v>81809</v>
      </c>
      <c r="U40" s="5">
        <v>81809</v>
      </c>
      <c r="V40" s="5">
        <v>106809</v>
      </c>
      <c r="W40" s="5">
        <v>106809</v>
      </c>
      <c r="X40" s="5">
        <v>124120</v>
      </c>
      <c r="Y40" s="5">
        <v>124120</v>
      </c>
      <c r="Z40" s="5">
        <v>141610</v>
      </c>
      <c r="AA40" s="5">
        <v>141610</v>
      </c>
      <c r="AB40" s="5">
        <v>188610</v>
      </c>
      <c r="AC40" s="5">
        <v>188610</v>
      </c>
      <c r="AD40" s="5">
        <v>230610</v>
      </c>
      <c r="AE40" s="31">
        <f t="shared" si="2"/>
        <v>0.26415807560137455</v>
      </c>
      <c r="AF40" s="5">
        <v>230610</v>
      </c>
      <c r="AG40" s="31">
        <f t="shared" si="4"/>
        <v>0.26415807560137455</v>
      </c>
    </row>
    <row r="41" spans="2:33" ht="23.1" customHeight="1" x14ac:dyDescent="0.2">
      <c r="B41" s="19">
        <v>3</v>
      </c>
      <c r="C41" s="9"/>
      <c r="D41" s="60" t="s">
        <v>31</v>
      </c>
      <c r="E41" s="61"/>
      <c r="F41" s="62"/>
      <c r="G41" s="8">
        <f>+G42+G45</f>
        <v>108097233</v>
      </c>
      <c r="H41" s="8">
        <v>6534492.5199999996</v>
      </c>
      <c r="I41" s="8">
        <v>6534492.8599999994</v>
      </c>
      <c r="J41" s="8">
        <v>13628094.83</v>
      </c>
      <c r="K41" s="8">
        <f>+K42+K45</f>
        <v>13628094.83</v>
      </c>
      <c r="L41" s="8">
        <v>19830912.350000001</v>
      </c>
      <c r="M41" s="8">
        <v>19830912.350000001</v>
      </c>
      <c r="N41" s="8">
        <f>+N42+N45</f>
        <v>26351542.57</v>
      </c>
      <c r="O41" s="8">
        <f>+O42+O45</f>
        <v>26351542.57</v>
      </c>
      <c r="P41" s="8">
        <v>34518593.520000003</v>
      </c>
      <c r="Q41" s="8">
        <v>34518593.520000003</v>
      </c>
      <c r="R41" s="8">
        <v>36363339.359999999</v>
      </c>
      <c r="S41" s="8">
        <v>36363339.359999999</v>
      </c>
      <c r="T41" s="8">
        <f>+T42+T45</f>
        <v>55172238.839999996</v>
      </c>
      <c r="U41" s="8">
        <f>+U42+U45</f>
        <v>55172238.839999996</v>
      </c>
      <c r="V41" s="8">
        <v>62715622.360000007</v>
      </c>
      <c r="W41" s="8">
        <f>+W42+W45</f>
        <v>62715622.360000007</v>
      </c>
      <c r="X41" s="8">
        <v>73565749.910000011</v>
      </c>
      <c r="Y41" s="8">
        <v>73565749.910000011</v>
      </c>
      <c r="Z41" s="8">
        <f>+Z42+Z45</f>
        <v>83109025.359999985</v>
      </c>
      <c r="AA41" s="8">
        <f>+AA42+AA45</f>
        <v>83109025.359999985</v>
      </c>
      <c r="AB41" s="8">
        <v>92965012.769999996</v>
      </c>
      <c r="AC41" s="8">
        <v>92965012.769999996</v>
      </c>
      <c r="AD41" s="8">
        <f>+AD42+AD45</f>
        <v>107683952.73</v>
      </c>
      <c r="AE41" s="29">
        <f t="shared" si="2"/>
        <v>0.99617677290592632</v>
      </c>
      <c r="AF41" s="8">
        <f>+AF42+AF45</f>
        <v>107683952.73</v>
      </c>
      <c r="AG41" s="29">
        <f t="shared" si="4"/>
        <v>0.99617677290592632</v>
      </c>
    </row>
    <row r="42" spans="2:33" ht="23.1" customHeight="1" x14ac:dyDescent="0.2">
      <c r="B42" s="20"/>
      <c r="C42" s="11">
        <v>1</v>
      </c>
      <c r="D42" s="57" t="s">
        <v>6</v>
      </c>
      <c r="E42" s="58"/>
      <c r="F42" s="59"/>
      <c r="G42" s="10">
        <f>SUM(G43:G44)</f>
        <v>108087233</v>
      </c>
      <c r="H42" s="10">
        <v>6534073.8599999994</v>
      </c>
      <c r="I42" s="10">
        <v>6534073.8599999994</v>
      </c>
      <c r="J42" s="10">
        <v>13627257.51</v>
      </c>
      <c r="K42" s="10">
        <f>SUM(K43:K44)</f>
        <v>13627257.51</v>
      </c>
      <c r="L42" s="10">
        <v>19829563.68</v>
      </c>
      <c r="M42" s="10">
        <v>19829563.68</v>
      </c>
      <c r="N42" s="10">
        <f>SUM(N43:N44)</f>
        <v>26349658.199999999</v>
      </c>
      <c r="O42" s="10">
        <f>SUM(O43:O44)</f>
        <v>26349658.199999999</v>
      </c>
      <c r="P42" s="10">
        <v>34516173.450000003</v>
      </c>
      <c r="Q42" s="10">
        <v>34516173.450000003</v>
      </c>
      <c r="R42" s="10">
        <v>36360919.289999999</v>
      </c>
      <c r="S42" s="10">
        <v>36360919.289999999</v>
      </c>
      <c r="T42" s="10">
        <f>SUM(T43:T44)</f>
        <v>55168747.369999997</v>
      </c>
      <c r="U42" s="10">
        <f>SUM(U43:U44)</f>
        <v>55168747.369999997</v>
      </c>
      <c r="V42" s="10">
        <v>62711595.190000005</v>
      </c>
      <c r="W42" s="10">
        <f>SUM(W43:W44)</f>
        <v>62711595.190000005</v>
      </c>
      <c r="X42" s="10">
        <v>73561187.040000007</v>
      </c>
      <c r="Y42" s="10">
        <v>73561187.040000007</v>
      </c>
      <c r="Z42" s="10">
        <f>SUM(Z43:Z44)</f>
        <v>83103926.789999992</v>
      </c>
      <c r="AA42" s="10">
        <f>SUM(AA43:AA44)</f>
        <v>83103926.789999992</v>
      </c>
      <c r="AB42" s="10">
        <v>92959378.5</v>
      </c>
      <c r="AC42" s="10">
        <v>92959378.5</v>
      </c>
      <c r="AD42" s="10">
        <f>SUM(AD43:AD44)</f>
        <v>107677782.76000001</v>
      </c>
      <c r="AE42" s="30">
        <f t="shared" si="2"/>
        <v>0.99621185380885835</v>
      </c>
      <c r="AF42" s="10">
        <f>SUM(AF43:AF44)</f>
        <v>107677782.76000001</v>
      </c>
      <c r="AG42" s="30">
        <f t="shared" si="4"/>
        <v>0.99621185380885835</v>
      </c>
    </row>
    <row r="43" spans="2:33" ht="20.100000000000001" customHeight="1" x14ac:dyDescent="0.2">
      <c r="B43" s="21"/>
      <c r="C43" s="6"/>
      <c r="D43" s="3" t="s">
        <v>6</v>
      </c>
      <c r="E43" s="2">
        <v>1</v>
      </c>
      <c r="F43" s="7" t="s">
        <v>7</v>
      </c>
      <c r="G43" s="5">
        <v>107439324</v>
      </c>
      <c r="H43" s="5">
        <v>6508493.0999999996</v>
      </c>
      <c r="I43" s="5">
        <v>6508493.0999999996</v>
      </c>
      <c r="J43" s="5">
        <v>13569934.939999999</v>
      </c>
      <c r="K43" s="5">
        <v>13569934.939999999</v>
      </c>
      <c r="L43" s="5">
        <v>19743306.530000001</v>
      </c>
      <c r="M43" s="5">
        <v>19743306.530000001</v>
      </c>
      <c r="N43" s="5">
        <v>26230026.609999999</v>
      </c>
      <c r="O43" s="5">
        <v>26230026.609999999</v>
      </c>
      <c r="P43" s="5">
        <v>34358599.700000003</v>
      </c>
      <c r="Q43" s="5">
        <v>34358599.700000003</v>
      </c>
      <c r="R43" s="5">
        <v>36195864.409999996</v>
      </c>
      <c r="S43" s="5">
        <v>36195864.409999996</v>
      </c>
      <c r="T43" s="5">
        <v>54917826.939999998</v>
      </c>
      <c r="U43" s="5">
        <v>54917826.939999998</v>
      </c>
      <c r="V43" s="5">
        <v>62426303.950000003</v>
      </c>
      <c r="W43" s="5">
        <v>62426303.950000003</v>
      </c>
      <c r="X43" s="5">
        <v>73227998.060000002</v>
      </c>
      <c r="Y43" s="5">
        <v>73227998.060000002</v>
      </c>
      <c r="Z43" s="5">
        <v>82728127.849999994</v>
      </c>
      <c r="AA43" s="5">
        <v>82728127.849999994</v>
      </c>
      <c r="AB43" s="5">
        <v>92539595.989999995</v>
      </c>
      <c r="AC43" s="5">
        <v>92539595.989999995</v>
      </c>
      <c r="AD43" s="5">
        <v>107212717.59</v>
      </c>
      <c r="AE43" s="31">
        <f t="shared" si="2"/>
        <v>0.99789084292823738</v>
      </c>
      <c r="AF43" s="5">
        <v>107212717.59</v>
      </c>
      <c r="AG43" s="31">
        <f t="shared" si="4"/>
        <v>0.99789084292823738</v>
      </c>
    </row>
    <row r="44" spans="2:33" ht="20.100000000000001" customHeight="1" x14ac:dyDescent="0.2">
      <c r="B44" s="21"/>
      <c r="C44" s="6"/>
      <c r="D44" s="3"/>
      <c r="E44" s="2">
        <v>5</v>
      </c>
      <c r="F44" s="7" t="s">
        <v>9</v>
      </c>
      <c r="G44" s="5">
        <v>647909</v>
      </c>
      <c r="H44" s="5">
        <v>25580.76</v>
      </c>
      <c r="I44" s="5">
        <v>25580.76</v>
      </c>
      <c r="J44" s="5">
        <v>57322.57</v>
      </c>
      <c r="K44" s="5">
        <v>57322.57</v>
      </c>
      <c r="L44" s="5">
        <v>86257.15</v>
      </c>
      <c r="M44" s="5">
        <v>86257.15</v>
      </c>
      <c r="N44" s="5">
        <v>119631.59</v>
      </c>
      <c r="O44" s="5">
        <v>119631.59</v>
      </c>
      <c r="P44" s="5">
        <v>157573.75</v>
      </c>
      <c r="Q44" s="5">
        <v>157573.75</v>
      </c>
      <c r="R44" s="5">
        <v>165054.88</v>
      </c>
      <c r="S44" s="5">
        <v>165054.88</v>
      </c>
      <c r="T44" s="5">
        <v>250920.43</v>
      </c>
      <c r="U44" s="5">
        <v>250920.43</v>
      </c>
      <c r="V44" s="5">
        <v>285291.24</v>
      </c>
      <c r="W44" s="5">
        <v>285291.24</v>
      </c>
      <c r="X44" s="5">
        <v>333188.98</v>
      </c>
      <c r="Y44" s="5">
        <v>333188.98</v>
      </c>
      <c r="Z44" s="5">
        <v>375798.94</v>
      </c>
      <c r="AA44" s="5">
        <v>375798.94</v>
      </c>
      <c r="AB44" s="5">
        <v>419782.51</v>
      </c>
      <c r="AC44" s="5">
        <v>419782.51</v>
      </c>
      <c r="AD44" s="5">
        <v>465065.17</v>
      </c>
      <c r="AE44" s="31">
        <f t="shared" si="2"/>
        <v>0.71779396489321801</v>
      </c>
      <c r="AF44" s="5">
        <v>465065.17</v>
      </c>
      <c r="AG44" s="31">
        <f t="shared" si="4"/>
        <v>0.71779396489321801</v>
      </c>
    </row>
    <row r="45" spans="2:33" ht="23.1" customHeight="1" x14ac:dyDescent="0.2">
      <c r="B45" s="20"/>
      <c r="C45" s="11">
        <v>3</v>
      </c>
      <c r="D45" s="57" t="s">
        <v>18</v>
      </c>
      <c r="E45" s="58"/>
      <c r="F45" s="59"/>
      <c r="G45" s="10">
        <f>+G46</f>
        <v>10000</v>
      </c>
      <c r="H45" s="10">
        <v>418.66</v>
      </c>
      <c r="I45" s="10">
        <v>419</v>
      </c>
      <c r="J45" s="10">
        <v>837.32</v>
      </c>
      <c r="K45" s="10">
        <f>+K46</f>
        <v>837.32</v>
      </c>
      <c r="L45" s="10">
        <v>1348.67</v>
      </c>
      <c r="M45" s="10">
        <v>1348.67</v>
      </c>
      <c r="N45" s="10">
        <f>+N46</f>
        <v>1884.37</v>
      </c>
      <c r="O45" s="10">
        <f>+O46</f>
        <v>1884.37</v>
      </c>
      <c r="P45" s="10">
        <v>2420.0700000000002</v>
      </c>
      <c r="Q45" s="10">
        <v>2420.0700000000002</v>
      </c>
      <c r="R45" s="10">
        <v>2420.0700000000002</v>
      </c>
      <c r="S45" s="10">
        <v>2420.0700000000002</v>
      </c>
      <c r="T45" s="10">
        <f>+T46</f>
        <v>3491.47</v>
      </c>
      <c r="U45" s="10">
        <f>+U46</f>
        <v>3491.47</v>
      </c>
      <c r="V45" s="10">
        <v>4027.17</v>
      </c>
      <c r="W45" s="10">
        <f>+W46</f>
        <v>4027.17</v>
      </c>
      <c r="X45" s="10">
        <v>4562.87</v>
      </c>
      <c r="Y45" s="10">
        <v>4562.87</v>
      </c>
      <c r="Z45" s="10">
        <f>+Z46</f>
        <v>5098.57</v>
      </c>
      <c r="AA45" s="10">
        <f>+AA46</f>
        <v>5098.57</v>
      </c>
      <c r="AB45" s="10">
        <v>5634.27</v>
      </c>
      <c r="AC45" s="10">
        <v>5634.27</v>
      </c>
      <c r="AD45" s="10">
        <f>+AD46</f>
        <v>6169.97</v>
      </c>
      <c r="AE45" s="30">
        <f t="shared" si="2"/>
        <v>0.61699700000000002</v>
      </c>
      <c r="AF45" s="10">
        <f>+AF46</f>
        <v>6169.97</v>
      </c>
      <c r="AG45" s="30">
        <f t="shared" si="4"/>
        <v>0.61699700000000002</v>
      </c>
    </row>
    <row r="46" spans="2:33" ht="20.100000000000001" customHeight="1" x14ac:dyDescent="0.2">
      <c r="B46" s="21"/>
      <c r="C46" s="6"/>
      <c r="D46" s="3"/>
      <c r="E46" s="2">
        <v>5</v>
      </c>
      <c r="F46" s="7" t="s">
        <v>23</v>
      </c>
      <c r="G46" s="5">
        <v>10000</v>
      </c>
      <c r="H46" s="5">
        <v>418.66</v>
      </c>
      <c r="I46" s="5">
        <v>419</v>
      </c>
      <c r="J46" s="5">
        <v>837.32</v>
      </c>
      <c r="K46" s="5">
        <v>837.32</v>
      </c>
      <c r="L46" s="5">
        <v>1348.67</v>
      </c>
      <c r="M46" s="5">
        <v>1348.67</v>
      </c>
      <c r="N46" s="5">
        <v>1884.37</v>
      </c>
      <c r="O46" s="5">
        <v>1884.37</v>
      </c>
      <c r="P46" s="5">
        <v>2420.0700000000002</v>
      </c>
      <c r="Q46" s="5">
        <v>2420.0700000000002</v>
      </c>
      <c r="R46" s="5">
        <v>2420.0700000000002</v>
      </c>
      <c r="S46" s="5">
        <v>2420.0700000000002</v>
      </c>
      <c r="T46" s="5">
        <v>3491.47</v>
      </c>
      <c r="U46" s="5">
        <v>3491.47</v>
      </c>
      <c r="V46" s="5">
        <v>4027.17</v>
      </c>
      <c r="W46" s="5">
        <v>4027.17</v>
      </c>
      <c r="X46" s="5">
        <v>4562.87</v>
      </c>
      <c r="Y46" s="5">
        <v>4562.87</v>
      </c>
      <c r="Z46" s="5">
        <v>5098.57</v>
      </c>
      <c r="AA46" s="5">
        <v>5098.57</v>
      </c>
      <c r="AB46" s="5">
        <v>5634.27</v>
      </c>
      <c r="AC46" s="5">
        <v>5634.27</v>
      </c>
      <c r="AD46" s="5">
        <v>6169.97</v>
      </c>
      <c r="AE46" s="31">
        <f t="shared" si="2"/>
        <v>0.61699700000000002</v>
      </c>
      <c r="AF46" s="5">
        <v>6169.97</v>
      </c>
      <c r="AG46" s="31">
        <f t="shared" si="4"/>
        <v>0.61699700000000002</v>
      </c>
    </row>
    <row r="47" spans="2:33" ht="23.1" customHeight="1" thickBot="1" x14ac:dyDescent="0.25">
      <c r="B47" s="22"/>
      <c r="C47" s="23"/>
      <c r="D47" s="24"/>
      <c r="E47" s="25"/>
      <c r="F47" s="26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32"/>
      <c r="AF47" s="27"/>
      <c r="AG47" s="32"/>
    </row>
    <row r="48" spans="2:33" ht="23.1" customHeight="1" x14ac:dyDescent="0.2">
      <c r="G48" s="33"/>
    </row>
    <row r="49" spans="7:13" ht="20.100000000000001" customHeight="1" x14ac:dyDescent="0.2">
      <c r="G49" s="48"/>
      <c r="H49" s="48"/>
      <c r="I49" s="48"/>
      <c r="J49" s="48"/>
      <c r="K49" s="48"/>
      <c r="L49" s="48"/>
      <c r="M49" s="48"/>
    </row>
    <row r="50" spans="7:13" ht="20.100000000000001" customHeight="1" x14ac:dyDescent="0.2">
      <c r="G50" s="33"/>
    </row>
    <row r="51" spans="7:13" ht="20.100000000000001" customHeight="1" x14ac:dyDescent="0.2">
      <c r="G51" s="33"/>
    </row>
    <row r="52" spans="7:13" ht="20.100000000000001" customHeight="1" x14ac:dyDescent="0.2">
      <c r="G52" s="33"/>
    </row>
    <row r="53" spans="7:13" ht="20.100000000000001" customHeight="1" x14ac:dyDescent="0.2"/>
  </sheetData>
  <mergeCells count="24">
    <mergeCell ref="P7:Q7"/>
    <mergeCell ref="L7:M7"/>
    <mergeCell ref="H7:I7"/>
    <mergeCell ref="D15:F15"/>
    <mergeCell ref="N7:O7"/>
    <mergeCell ref="J7:K7"/>
    <mergeCell ref="D45:F45"/>
    <mergeCell ref="D25:F25"/>
    <mergeCell ref="D39:F39"/>
    <mergeCell ref="D41:F41"/>
    <mergeCell ref="D42:F42"/>
    <mergeCell ref="E9:F9"/>
    <mergeCell ref="D10:F10"/>
    <mergeCell ref="D11:F11"/>
    <mergeCell ref="Z7:AA7"/>
    <mergeCell ref="A2:AG2"/>
    <mergeCell ref="B3:AG3"/>
    <mergeCell ref="E34:F34"/>
    <mergeCell ref="X7:Y7"/>
    <mergeCell ref="AD7:AG7"/>
    <mergeCell ref="V7:W7"/>
    <mergeCell ref="T7:U7"/>
    <mergeCell ref="AB7:AC7"/>
    <mergeCell ref="R7:S7"/>
  </mergeCells>
  <printOptions horizontalCentered="1" verticalCentered="1"/>
  <pageMargins left="0" right="0" top="0" bottom="0" header="0.51181102362204722" footer="0.51181102362204722"/>
  <pageSetup paperSize="5" scale="61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Ejecución Presupuestaria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SEVERINI, José Antonio</dc:creator>
  <cp:lastModifiedBy>PIEDRAS, Federico</cp:lastModifiedBy>
  <cp:lastPrinted>2020-01-15T13:35:40Z</cp:lastPrinted>
  <dcterms:created xsi:type="dcterms:W3CDTF">2018-06-06T14:00:16Z</dcterms:created>
  <dcterms:modified xsi:type="dcterms:W3CDTF">2022-02-14T13:41:11Z</dcterms:modified>
</cp:coreProperties>
</file>